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ttps://usps365-my.sharepoint.com/personal/geriann_wakely_usps_gov/Documents/Documents/MAC BATCH/"/>
    </mc:Choice>
  </mc:AlternateContent>
  <xr:revisionPtr revIDLastSave="49" documentId="8_{61BF46BD-82AF-4C40-BBC6-BBF50C682AC0}" xr6:coauthVersionLast="47" xr6:coauthVersionMax="47" xr10:uidLastSave="{4098E973-8D6F-412F-882D-7C6844B5450B}"/>
  <bookViews>
    <workbookView xWindow="-28920" yWindow="-120" windowWidth="29040" windowHeight="15840" xr2:uid="{00000000-000D-0000-FFFF-FFFF00000000}"/>
  </bookViews>
  <sheets>
    <sheet name="MB_CPL_01092022" sheetId="1" r:id="rId1"/>
    <sheet name="Sheet2" sheetId="2" r:id="rId2"/>
    <sheet name="Sheet3" sheetId="3" r:id="rId3"/>
  </sheets>
  <definedNames>
    <definedName name="_xlnm.Print_Area" localSheetId="0">MB_CPL_01092022!$C$2:$F$1057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6" i="1" l="1"/>
  <c r="C312" i="1"/>
  <c r="C461" i="1"/>
  <c r="C611" i="1"/>
  <c r="F126" i="1"/>
  <c r="F201" i="1"/>
  <c r="C613" i="1"/>
  <c r="C614" i="1"/>
  <c r="C615" i="1"/>
  <c r="C616" i="1"/>
  <c r="C617" i="1"/>
  <c r="C612" i="1"/>
  <c r="G679" i="1" l="1"/>
  <c r="F652" i="1"/>
  <c r="D650" i="1"/>
  <c r="F649" i="1"/>
  <c r="D645" i="1"/>
  <c r="K641" i="1"/>
  <c r="J641" i="1"/>
  <c r="I641" i="1"/>
  <c r="K640" i="1"/>
  <c r="J640" i="1"/>
  <c r="I640" i="1"/>
  <c r="D640" i="1" s="1"/>
  <c r="E640" i="1"/>
  <c r="F639" i="1"/>
  <c r="E639" i="1"/>
  <c r="D639" i="1"/>
  <c r="K635" i="1"/>
  <c r="J635" i="1"/>
  <c r="I635" i="1"/>
  <c r="K634" i="1"/>
  <c r="J634" i="1"/>
  <c r="E634" i="1" s="1"/>
  <c r="I634" i="1"/>
  <c r="D634" i="1" s="1"/>
  <c r="K633" i="1"/>
  <c r="F633" i="1" s="1"/>
  <c r="J633" i="1"/>
  <c r="E633" i="1" s="1"/>
  <c r="I633" i="1"/>
  <c r="D633" i="1" s="1"/>
  <c r="K632" i="1"/>
  <c r="F632" i="1" s="1"/>
  <c r="J632" i="1"/>
  <c r="E632" i="1" s="1"/>
  <c r="I632" i="1"/>
  <c r="D632" i="1" s="1"/>
  <c r="F631" i="1"/>
  <c r="E631" i="1"/>
  <c r="D631" i="1"/>
  <c r="E625" i="1"/>
  <c r="E623" i="1"/>
  <c r="F621" i="1"/>
  <c r="E621" i="1"/>
  <c r="D621" i="1"/>
  <c r="C610" i="1"/>
  <c r="C609" i="1"/>
  <c r="C919" i="1" l="1"/>
  <c r="F955" i="1" l="1"/>
  <c r="F880" i="1"/>
  <c r="F804" i="1"/>
  <c r="F728" i="1"/>
  <c r="F577" i="1"/>
  <c r="F502" i="1"/>
  <c r="F427" i="1"/>
  <c r="F352" i="1"/>
  <c r="F277" i="1"/>
  <c r="C460" i="1" l="1"/>
  <c r="C159" i="1"/>
  <c r="C914" i="1" l="1"/>
  <c r="G1059" i="1"/>
  <c r="F1032" i="1"/>
  <c r="D1030" i="1"/>
  <c r="F1029" i="1"/>
  <c r="D1025" i="1"/>
  <c r="K1021" i="1"/>
  <c r="J1021" i="1"/>
  <c r="I1021" i="1"/>
  <c r="K1020" i="1"/>
  <c r="J1020" i="1"/>
  <c r="E1020" i="1" s="1"/>
  <c r="I1020" i="1"/>
  <c r="D1020" i="1" s="1"/>
  <c r="F1019" i="1"/>
  <c r="E1019" i="1"/>
  <c r="D1019" i="1"/>
  <c r="K1015" i="1"/>
  <c r="J1015" i="1"/>
  <c r="I1015" i="1"/>
  <c r="K1014" i="1"/>
  <c r="J1014" i="1"/>
  <c r="I1014" i="1"/>
  <c r="D1014" i="1" s="1"/>
  <c r="K1013" i="1"/>
  <c r="F1013" i="1" s="1"/>
  <c r="J1013" i="1"/>
  <c r="E1013" i="1" s="1"/>
  <c r="I1013" i="1"/>
  <c r="D1013" i="1" s="1"/>
  <c r="K1012" i="1"/>
  <c r="F1012" i="1" s="1"/>
  <c r="J1012" i="1"/>
  <c r="E1012" i="1" s="1"/>
  <c r="I1012" i="1"/>
  <c r="D1012" i="1" s="1"/>
  <c r="F1011" i="1"/>
  <c r="E1011" i="1"/>
  <c r="D1011" i="1"/>
  <c r="E1005" i="1"/>
  <c r="E1003" i="1"/>
  <c r="F1001" i="1"/>
  <c r="E1001" i="1"/>
  <c r="D1001" i="1"/>
  <c r="C997" i="1"/>
  <c r="C996" i="1"/>
  <c r="C995" i="1"/>
  <c r="C994" i="1"/>
  <c r="C993" i="1"/>
  <c r="C992" i="1"/>
  <c r="C991" i="1"/>
  <c r="C990" i="1"/>
  <c r="C989" i="1"/>
  <c r="C988" i="1"/>
  <c r="G982" i="1"/>
  <c r="F952" i="1"/>
  <c r="D948" i="1"/>
  <c r="K944" i="1"/>
  <c r="J944" i="1"/>
  <c r="I944" i="1"/>
  <c r="K943" i="1"/>
  <c r="J943" i="1"/>
  <c r="E943" i="1" s="1"/>
  <c r="I943" i="1"/>
  <c r="D943" i="1" s="1"/>
  <c r="F942" i="1"/>
  <c r="E942" i="1"/>
  <c r="D942" i="1"/>
  <c r="K938" i="1"/>
  <c r="J938" i="1"/>
  <c r="I938" i="1"/>
  <c r="K937" i="1"/>
  <c r="J937" i="1"/>
  <c r="I937" i="1"/>
  <c r="K936" i="1"/>
  <c r="F936" i="1" s="1"/>
  <c r="J936" i="1"/>
  <c r="E936" i="1" s="1"/>
  <c r="I936" i="1"/>
  <c r="D936" i="1" s="1"/>
  <c r="K935" i="1"/>
  <c r="F935" i="1" s="1"/>
  <c r="J935" i="1"/>
  <c r="E935" i="1" s="1"/>
  <c r="I935" i="1"/>
  <c r="D935" i="1" s="1"/>
  <c r="F934" i="1"/>
  <c r="E934" i="1"/>
  <c r="D934" i="1"/>
  <c r="E928" i="1"/>
  <c r="E926" i="1"/>
  <c r="F924" i="1"/>
  <c r="E924" i="1"/>
  <c r="D924" i="1"/>
  <c r="C920" i="1"/>
  <c r="C918" i="1"/>
  <c r="C917" i="1"/>
  <c r="C916" i="1"/>
  <c r="C915" i="1"/>
  <c r="C913" i="1"/>
  <c r="C912" i="1"/>
  <c r="G907" i="1"/>
  <c r="D878" i="1"/>
  <c r="F877" i="1"/>
  <c r="D873" i="1"/>
  <c r="K869" i="1"/>
  <c r="J869" i="1"/>
  <c r="I869" i="1"/>
  <c r="K868" i="1"/>
  <c r="J868" i="1"/>
  <c r="I868" i="1"/>
  <c r="F867" i="1"/>
  <c r="E867" i="1"/>
  <c r="D867" i="1"/>
  <c r="K863" i="1"/>
  <c r="J863" i="1"/>
  <c r="I863" i="1"/>
  <c r="K862" i="1"/>
  <c r="J862" i="1"/>
  <c r="I862" i="1"/>
  <c r="K861" i="1"/>
  <c r="F861" i="1" s="1"/>
  <c r="J861" i="1"/>
  <c r="E861" i="1" s="1"/>
  <c r="I861" i="1"/>
  <c r="D861" i="1" s="1"/>
  <c r="K860" i="1"/>
  <c r="F860" i="1" s="1"/>
  <c r="J860" i="1"/>
  <c r="E860" i="1" s="1"/>
  <c r="I860" i="1"/>
  <c r="D860" i="1" s="1"/>
  <c r="F859" i="1"/>
  <c r="E859" i="1"/>
  <c r="D859" i="1"/>
  <c r="E853" i="1"/>
  <c r="E851" i="1"/>
  <c r="F849" i="1"/>
  <c r="E849" i="1"/>
  <c r="D849" i="1"/>
  <c r="C845" i="1"/>
  <c r="C844" i="1"/>
  <c r="C843" i="1"/>
  <c r="C842" i="1"/>
  <c r="C841" i="1"/>
  <c r="C840" i="1"/>
  <c r="C839" i="1"/>
  <c r="C838" i="1"/>
  <c r="C837" i="1"/>
  <c r="C836" i="1"/>
  <c r="G831" i="1"/>
  <c r="D802" i="1"/>
  <c r="F801" i="1"/>
  <c r="D797" i="1"/>
  <c r="K793" i="1"/>
  <c r="J793" i="1"/>
  <c r="I793" i="1"/>
  <c r="K792" i="1"/>
  <c r="J792" i="1"/>
  <c r="I792" i="1"/>
  <c r="F791" i="1"/>
  <c r="E791" i="1"/>
  <c r="D791" i="1"/>
  <c r="K787" i="1"/>
  <c r="J787" i="1"/>
  <c r="I787" i="1"/>
  <c r="K786" i="1"/>
  <c r="J786" i="1"/>
  <c r="I786" i="1"/>
  <c r="K785" i="1"/>
  <c r="J785" i="1"/>
  <c r="I785" i="1"/>
  <c r="D785" i="1" s="1"/>
  <c r="K784" i="1"/>
  <c r="F784" i="1" s="1"/>
  <c r="J784" i="1"/>
  <c r="E784" i="1" s="1"/>
  <c r="I784" i="1"/>
  <c r="D784" i="1" s="1"/>
  <c r="F783" i="1"/>
  <c r="E783" i="1"/>
  <c r="D783" i="1"/>
  <c r="E777" i="1"/>
  <c r="E775" i="1"/>
  <c r="F773" i="1"/>
  <c r="E773" i="1"/>
  <c r="D773" i="1"/>
  <c r="C769" i="1"/>
  <c r="C768" i="1"/>
  <c r="C767" i="1"/>
  <c r="C766" i="1"/>
  <c r="C765" i="1"/>
  <c r="C764" i="1"/>
  <c r="C763" i="1"/>
  <c r="C762" i="1"/>
  <c r="C761" i="1"/>
  <c r="C760" i="1"/>
  <c r="G755" i="1"/>
  <c r="D726" i="1"/>
  <c r="F725" i="1"/>
  <c r="D721" i="1"/>
  <c r="K717" i="1"/>
  <c r="J717" i="1"/>
  <c r="I717" i="1"/>
  <c r="K716" i="1"/>
  <c r="J716" i="1"/>
  <c r="I716" i="1"/>
  <c r="F715" i="1"/>
  <c r="E715" i="1"/>
  <c r="D715" i="1"/>
  <c r="K711" i="1"/>
  <c r="J711" i="1"/>
  <c r="I711" i="1"/>
  <c r="K710" i="1"/>
  <c r="J710" i="1"/>
  <c r="I710" i="1"/>
  <c r="K709" i="1"/>
  <c r="J709" i="1"/>
  <c r="I709" i="1"/>
  <c r="D709" i="1" s="1"/>
  <c r="K708" i="1"/>
  <c r="F708" i="1" s="1"/>
  <c r="J708" i="1"/>
  <c r="E708" i="1" s="1"/>
  <c r="I708" i="1"/>
  <c r="D708" i="1" s="1"/>
  <c r="F707" i="1"/>
  <c r="E707" i="1"/>
  <c r="D707" i="1"/>
  <c r="E701" i="1"/>
  <c r="E699" i="1"/>
  <c r="F697" i="1"/>
  <c r="E697" i="1"/>
  <c r="D697" i="1"/>
  <c r="C693" i="1"/>
  <c r="C692" i="1"/>
  <c r="C691" i="1"/>
  <c r="C690" i="1"/>
  <c r="C689" i="1"/>
  <c r="C688" i="1"/>
  <c r="C687" i="1"/>
  <c r="C686" i="1"/>
  <c r="C685" i="1"/>
  <c r="C684" i="1"/>
  <c r="G604" i="1"/>
  <c r="D575" i="1"/>
  <c r="F574" i="1"/>
  <c r="D570" i="1"/>
  <c r="K566" i="1"/>
  <c r="J566" i="1"/>
  <c r="I566" i="1"/>
  <c r="K565" i="1"/>
  <c r="J565" i="1"/>
  <c r="I565" i="1"/>
  <c r="D565" i="1" s="1"/>
  <c r="F564" i="1"/>
  <c r="E564" i="1"/>
  <c r="D564" i="1"/>
  <c r="K560" i="1"/>
  <c r="J560" i="1"/>
  <c r="I560" i="1"/>
  <c r="K559" i="1"/>
  <c r="J559" i="1"/>
  <c r="I559" i="1"/>
  <c r="D559" i="1" s="1"/>
  <c r="K558" i="1"/>
  <c r="F558" i="1" s="1"/>
  <c r="J558" i="1"/>
  <c r="E558" i="1" s="1"/>
  <c r="I558" i="1"/>
  <c r="D558" i="1" s="1"/>
  <c r="K557" i="1"/>
  <c r="F557" i="1" s="1"/>
  <c r="J557" i="1"/>
  <c r="E557" i="1" s="1"/>
  <c r="I557" i="1"/>
  <c r="D557" i="1" s="1"/>
  <c r="F556" i="1"/>
  <c r="E556" i="1"/>
  <c r="D556" i="1"/>
  <c r="E550" i="1"/>
  <c r="E548" i="1"/>
  <c r="F546" i="1"/>
  <c r="E546" i="1"/>
  <c r="D546" i="1"/>
  <c r="C542" i="1"/>
  <c r="C541" i="1"/>
  <c r="C540" i="1"/>
  <c r="C539" i="1"/>
  <c r="C538" i="1"/>
  <c r="C537" i="1"/>
  <c r="C536" i="1"/>
  <c r="C535" i="1"/>
  <c r="C534" i="1"/>
  <c r="G529" i="1"/>
  <c r="D500" i="1"/>
  <c r="F499" i="1"/>
  <c r="D495" i="1"/>
  <c r="K491" i="1"/>
  <c r="J491" i="1"/>
  <c r="I491" i="1"/>
  <c r="K490" i="1"/>
  <c r="J490" i="1"/>
  <c r="I490" i="1"/>
  <c r="D490" i="1" s="1"/>
  <c r="F489" i="1"/>
  <c r="E489" i="1"/>
  <c r="D489" i="1"/>
  <c r="K485" i="1"/>
  <c r="J485" i="1"/>
  <c r="I485" i="1"/>
  <c r="K484" i="1"/>
  <c r="J484" i="1"/>
  <c r="I484" i="1"/>
  <c r="D484" i="1" s="1"/>
  <c r="K483" i="1"/>
  <c r="F483" i="1" s="1"/>
  <c r="J483" i="1"/>
  <c r="E483" i="1" s="1"/>
  <c r="I483" i="1"/>
  <c r="D483" i="1" s="1"/>
  <c r="K482" i="1"/>
  <c r="F482" i="1" s="1"/>
  <c r="J482" i="1"/>
  <c r="E482" i="1" s="1"/>
  <c r="I482" i="1"/>
  <c r="D482" i="1" s="1"/>
  <c r="F481" i="1"/>
  <c r="E481" i="1"/>
  <c r="D481" i="1"/>
  <c r="E475" i="1"/>
  <c r="E473" i="1"/>
  <c r="F471" i="1"/>
  <c r="E471" i="1"/>
  <c r="D471" i="1"/>
  <c r="C467" i="1"/>
  <c r="C466" i="1"/>
  <c r="C465" i="1"/>
  <c r="C464" i="1"/>
  <c r="C463" i="1"/>
  <c r="C462" i="1"/>
  <c r="C459" i="1"/>
  <c r="G454" i="1"/>
  <c r="D425" i="1"/>
  <c r="F424" i="1"/>
  <c r="D420" i="1"/>
  <c r="K416" i="1"/>
  <c r="J416" i="1"/>
  <c r="I416" i="1"/>
  <c r="K415" i="1"/>
  <c r="J415" i="1"/>
  <c r="I415" i="1"/>
  <c r="D415" i="1" s="1"/>
  <c r="F414" i="1"/>
  <c r="E414" i="1"/>
  <c r="D414" i="1"/>
  <c r="K410" i="1"/>
  <c r="J410" i="1"/>
  <c r="I410" i="1"/>
  <c r="K409" i="1"/>
  <c r="J409" i="1"/>
  <c r="E409" i="1" s="1"/>
  <c r="I409" i="1"/>
  <c r="D409" i="1" s="1"/>
  <c r="K408" i="1"/>
  <c r="F408" i="1" s="1"/>
  <c r="J408" i="1"/>
  <c r="E408" i="1" s="1"/>
  <c r="I408" i="1"/>
  <c r="D408" i="1" s="1"/>
  <c r="K407" i="1"/>
  <c r="F407" i="1" s="1"/>
  <c r="J407" i="1"/>
  <c r="E407" i="1" s="1"/>
  <c r="I407" i="1"/>
  <c r="D407" i="1" s="1"/>
  <c r="F406" i="1"/>
  <c r="E406" i="1"/>
  <c r="D406" i="1"/>
  <c r="E400" i="1"/>
  <c r="E398" i="1"/>
  <c r="F396" i="1"/>
  <c r="E396" i="1"/>
  <c r="D396" i="1"/>
  <c r="C392" i="1"/>
  <c r="C391" i="1"/>
  <c r="C390" i="1"/>
  <c r="C389" i="1"/>
  <c r="C388" i="1"/>
  <c r="C387" i="1"/>
  <c r="C386" i="1"/>
  <c r="C385" i="1"/>
  <c r="C384" i="1"/>
  <c r="G379" i="1"/>
  <c r="D350" i="1"/>
  <c r="F349" i="1"/>
  <c r="D345" i="1"/>
  <c r="K341" i="1"/>
  <c r="J341" i="1"/>
  <c r="I341" i="1"/>
  <c r="K340" i="1"/>
  <c r="J340" i="1"/>
  <c r="I340" i="1"/>
  <c r="D340" i="1" s="1"/>
  <c r="F339" i="1"/>
  <c r="E339" i="1"/>
  <c r="D339" i="1"/>
  <c r="K335" i="1"/>
  <c r="J335" i="1"/>
  <c r="I335" i="1"/>
  <c r="K334" i="1"/>
  <c r="J334" i="1"/>
  <c r="E334" i="1" s="1"/>
  <c r="I334" i="1"/>
  <c r="D334" i="1" s="1"/>
  <c r="K333" i="1"/>
  <c r="F333" i="1" s="1"/>
  <c r="J333" i="1"/>
  <c r="E333" i="1" s="1"/>
  <c r="I333" i="1"/>
  <c r="D333" i="1" s="1"/>
  <c r="K332" i="1"/>
  <c r="F332" i="1" s="1"/>
  <c r="J332" i="1"/>
  <c r="E332" i="1" s="1"/>
  <c r="I332" i="1"/>
  <c r="D332" i="1" s="1"/>
  <c r="F331" i="1"/>
  <c r="E331" i="1"/>
  <c r="D331" i="1"/>
  <c r="E325" i="1"/>
  <c r="E323" i="1"/>
  <c r="F321" i="1"/>
  <c r="E321" i="1"/>
  <c r="D321" i="1"/>
  <c r="C317" i="1"/>
  <c r="C315" i="1"/>
  <c r="C314" i="1"/>
  <c r="C313" i="1"/>
  <c r="C311" i="1"/>
  <c r="C310" i="1"/>
  <c r="C309" i="1"/>
  <c r="G304" i="1"/>
  <c r="D275" i="1"/>
  <c r="F274" i="1"/>
  <c r="D270" i="1"/>
  <c r="K266" i="1"/>
  <c r="J266" i="1"/>
  <c r="I266" i="1"/>
  <c r="K265" i="1"/>
  <c r="J265" i="1"/>
  <c r="E265" i="1" s="1"/>
  <c r="I265" i="1"/>
  <c r="D265" i="1" s="1"/>
  <c r="F264" i="1"/>
  <c r="E264" i="1"/>
  <c r="D264" i="1"/>
  <c r="K260" i="1"/>
  <c r="J260" i="1"/>
  <c r="I260" i="1"/>
  <c r="K259" i="1"/>
  <c r="F259" i="1" s="1"/>
  <c r="J259" i="1"/>
  <c r="E259" i="1" s="1"/>
  <c r="I259" i="1"/>
  <c r="D259" i="1" s="1"/>
  <c r="K258" i="1"/>
  <c r="F258" i="1" s="1"/>
  <c r="J258" i="1"/>
  <c r="E258" i="1" s="1"/>
  <c r="I258" i="1"/>
  <c r="D258" i="1" s="1"/>
  <c r="K257" i="1"/>
  <c r="F257" i="1" s="1"/>
  <c r="J257" i="1"/>
  <c r="E257" i="1" s="1"/>
  <c r="I257" i="1"/>
  <c r="D257" i="1" s="1"/>
  <c r="F256" i="1"/>
  <c r="E256" i="1"/>
  <c r="D256" i="1"/>
  <c r="E250" i="1"/>
  <c r="E248" i="1"/>
  <c r="F246" i="1"/>
  <c r="E246" i="1"/>
  <c r="D246" i="1"/>
  <c r="C242" i="1"/>
  <c r="C241" i="1"/>
  <c r="C240" i="1"/>
  <c r="C239" i="1"/>
  <c r="C238" i="1"/>
  <c r="C237" i="1"/>
  <c r="C236" i="1"/>
  <c r="C235" i="1"/>
  <c r="C234" i="1"/>
  <c r="C233" i="1"/>
  <c r="G228" i="1"/>
  <c r="D199" i="1"/>
  <c r="F198" i="1"/>
  <c r="D194" i="1"/>
  <c r="K190" i="1"/>
  <c r="J190" i="1"/>
  <c r="I190" i="1"/>
  <c r="K189" i="1"/>
  <c r="J189" i="1"/>
  <c r="E189" i="1" s="1"/>
  <c r="I189" i="1"/>
  <c r="D189" i="1" s="1"/>
  <c r="F188" i="1"/>
  <c r="E188" i="1"/>
  <c r="D188" i="1"/>
  <c r="K184" i="1"/>
  <c r="J184" i="1"/>
  <c r="I184" i="1"/>
  <c r="K183" i="1"/>
  <c r="F183" i="1" s="1"/>
  <c r="J183" i="1"/>
  <c r="E183" i="1" s="1"/>
  <c r="I183" i="1"/>
  <c r="D183" i="1" s="1"/>
  <c r="K182" i="1"/>
  <c r="F182" i="1" s="1"/>
  <c r="J182" i="1"/>
  <c r="E182" i="1" s="1"/>
  <c r="I182" i="1"/>
  <c r="D182" i="1" s="1"/>
  <c r="K181" i="1"/>
  <c r="F181" i="1" s="1"/>
  <c r="J181" i="1"/>
  <c r="E181" i="1" s="1"/>
  <c r="I181" i="1"/>
  <c r="D181" i="1" s="1"/>
  <c r="F180" i="1"/>
  <c r="E180" i="1"/>
  <c r="D180" i="1"/>
  <c r="E174" i="1"/>
  <c r="E172" i="1"/>
  <c r="F170" i="1"/>
  <c r="E170" i="1"/>
  <c r="D170" i="1"/>
  <c r="C166" i="1"/>
  <c r="C165" i="1"/>
  <c r="C164" i="1"/>
  <c r="C163" i="1"/>
  <c r="C162" i="1"/>
  <c r="C161" i="1"/>
  <c r="C160" i="1"/>
  <c r="C158" i="1"/>
  <c r="G153" i="1"/>
  <c r="D124" i="1"/>
  <c r="F123" i="1"/>
  <c r="D119" i="1"/>
  <c r="K115" i="1"/>
  <c r="J115" i="1"/>
  <c r="I115" i="1"/>
  <c r="K114" i="1"/>
  <c r="J114" i="1"/>
  <c r="I114" i="1"/>
  <c r="D114" i="1" s="1"/>
  <c r="F113" i="1"/>
  <c r="E113" i="1"/>
  <c r="D113" i="1"/>
  <c r="K109" i="1"/>
  <c r="J109" i="1"/>
  <c r="I109" i="1"/>
  <c r="K108" i="1"/>
  <c r="F108" i="1" s="1"/>
  <c r="J108" i="1"/>
  <c r="E108" i="1" s="1"/>
  <c r="I108" i="1"/>
  <c r="D108" i="1" s="1"/>
  <c r="K107" i="1"/>
  <c r="F107" i="1" s="1"/>
  <c r="J107" i="1"/>
  <c r="E107" i="1" s="1"/>
  <c r="I107" i="1"/>
  <c r="D107" i="1" s="1"/>
  <c r="K106" i="1"/>
  <c r="F106" i="1" s="1"/>
  <c r="J106" i="1"/>
  <c r="E106" i="1" s="1"/>
  <c r="I106" i="1"/>
  <c r="D106" i="1" s="1"/>
  <c r="F105" i="1"/>
  <c r="E105" i="1"/>
  <c r="D105" i="1"/>
  <c r="E99" i="1"/>
  <c r="E97" i="1"/>
  <c r="F95" i="1"/>
  <c r="E95" i="1"/>
  <c r="D95" i="1"/>
  <c r="C91" i="1"/>
  <c r="C90" i="1"/>
  <c r="C89" i="1"/>
  <c r="C88" i="1"/>
  <c r="C87" i="1"/>
  <c r="C86" i="1"/>
  <c r="C85" i="1"/>
  <c r="C84" i="1"/>
  <c r="C83" i="1"/>
  <c r="C82" i="1"/>
  <c r="G77" i="1"/>
</calcChain>
</file>

<file path=xl/sharedStrings.xml><?xml version="1.0" encoding="utf-8"?>
<sst xmlns="http://schemas.openxmlformats.org/spreadsheetml/2006/main" count="883" uniqueCount="172">
  <si>
    <t>TABLE OF CONTENTS</t>
  </si>
  <si>
    <t>CYCLE S MAC BATCH CERTIFIED PRODUCTS LIST</t>
  </si>
  <si>
    <t>PRESORT ACCURACY and VALIDATION EVALUATION</t>
  </si>
  <si>
    <t>CYCLE S MAC BATCH CERTIFICATION</t>
  </si>
  <si>
    <t xml:space="preserve">Company Name:    ACCUZIP INC.  </t>
  </si>
  <si>
    <t xml:space="preserve">Product Name:    ACCUMANIFEST  </t>
  </si>
  <si>
    <t xml:space="preserve">Product Version:    1.11  </t>
  </si>
  <si>
    <t xml:space="preserve">Sales Contact:    Sales </t>
  </si>
  <si>
    <t xml:space="preserve">Address:    3216 El Camino Real </t>
  </si>
  <si>
    <t xml:space="preserve">Phone:    (805) 461-7300 </t>
  </si>
  <si>
    <t xml:space="preserve">Fax:    (877) 839-6531 </t>
  </si>
  <si>
    <t xml:space="preserve">Email:    sales@accuzip.com </t>
  </si>
  <si>
    <t xml:space="preserve">Web:    www.accuzip.com </t>
  </si>
  <si>
    <t>Certified Presort Categories</t>
  </si>
  <si>
    <t xml:space="preserve">Standard Mail </t>
  </si>
  <si>
    <t xml:space="preserve">First Class </t>
  </si>
  <si>
    <t xml:space="preserve">✔MAC Batch Automation Flats - Tray Based Option </t>
  </si>
  <si>
    <t xml:space="preserve">✔MAC Batch Automation Letters </t>
  </si>
  <si>
    <t xml:space="preserve">Periodical </t>
  </si>
  <si>
    <t xml:space="preserve">Options Supported </t>
  </si>
  <si>
    <t xml:space="preserve">General </t>
  </si>
  <si>
    <t xml:space="preserve">✔Additional User Documentation (Any) </t>
  </si>
  <si>
    <t>Options Supported</t>
  </si>
  <si>
    <t xml:space="preserve">✔Optional Endorsement Lines (OELs) </t>
  </si>
  <si>
    <t xml:space="preserve">✔Job Setup/Parameter Report </t>
  </si>
  <si>
    <t>General</t>
  </si>
  <si>
    <t xml:space="preserve">✔USPS Qualification Report </t>
  </si>
  <si>
    <t xml:space="preserve">✔Manifest Summary by Weight </t>
  </si>
  <si>
    <t xml:space="preserve">✔Manifest Summary Report </t>
  </si>
  <si>
    <t xml:space="preserve">✔Manifest Report </t>
  </si>
  <si>
    <t xml:space="preserve">✔Keyline </t>
  </si>
  <si>
    <t xml:space="preserve">✔Floating Batch </t>
  </si>
  <si>
    <t xml:space="preserve">✔Origin 3-digit Trays/Sacks </t>
  </si>
  <si>
    <t xml:space="preserve">✔IM Barcoded Tray Labels </t>
  </si>
  <si>
    <t xml:space="preserve">✔Origin AADC Trays </t>
  </si>
  <si>
    <t>Trays</t>
  </si>
  <si>
    <t xml:space="preserve">Trays </t>
  </si>
  <si>
    <t xml:space="preserve">✔Reduced Overflow </t>
  </si>
  <si>
    <t xml:space="preserve">✔5-digit\Scheme Trays </t>
  </si>
  <si>
    <t xml:space="preserve">✔3-digit\Scheme Trays </t>
  </si>
  <si>
    <t xml:space="preserve">✔AADC Trays </t>
  </si>
  <si>
    <t>Postage Statements Supported</t>
  </si>
  <si>
    <t xml:space="preserve">Postage Statements Supported </t>
  </si>
  <si>
    <t xml:space="preserve">✔PS Form 3600-FCM </t>
  </si>
  <si>
    <t xml:space="preserve">Platforms Supported Price Range: Expiration Date: </t>
  </si>
  <si>
    <t>PC: 32-BIT WINDOWS, 64-BIT WINDOWS, WINDOWS 7, WINDOWS 8, Windows 10, ** Windows 10, Windows Server 2012, Windows Server 2013</t>
  </si>
  <si>
    <t>$101 - $500  01/26/2020</t>
  </si>
  <si>
    <t>Platforms Supported</t>
  </si>
  <si>
    <t>Price Range:</t>
  </si>
  <si>
    <t xml:space="preserve">** Primary Platform </t>
  </si>
  <si>
    <t>** Primary Platform</t>
  </si>
  <si>
    <t>Expiration Date:</t>
  </si>
  <si>
    <t xml:space="preserve">Company Name:    ANCHOR SOFTWARE, LLC  </t>
  </si>
  <si>
    <t xml:space="preserve">Sales Contact:    Michael Kypuros </t>
  </si>
  <si>
    <t xml:space="preserve">Address:    400 Chisholm Pl Ste 300 </t>
  </si>
  <si>
    <t xml:space="preserve">Phone:    (469) 467-3874 </t>
  </si>
  <si>
    <t xml:space="preserve">Fax:     </t>
  </si>
  <si>
    <t xml:space="preserve">Email:    michael@anchorcomputersoftware.com </t>
  </si>
  <si>
    <t xml:space="preserve">Web:    www.anchorcomputersoftware.com </t>
  </si>
  <si>
    <t xml:space="preserve"> Periodical </t>
  </si>
  <si>
    <t xml:space="preserve">✔Optional Endorsement Lines OELs) </t>
  </si>
  <si>
    <t xml:space="preserve">✔No Overflow Trays </t>
  </si>
  <si>
    <t xml:space="preserve">Linux/Unix: UNIX  /  </t>
  </si>
  <si>
    <t xml:space="preserve">MainFrame: MVS  /  </t>
  </si>
  <si>
    <t>PC: WINDOWS</t>
  </si>
  <si>
    <t xml:space="preserve">Over $5,001 01/26/2020 </t>
  </si>
  <si>
    <t xml:space="preserve">Company Name:    AUTOMAIL, LLC  </t>
  </si>
  <si>
    <t xml:space="preserve">Product Name:    AUTOMAIL PRO  </t>
  </si>
  <si>
    <t xml:space="preserve">Product Version:    4.9  </t>
  </si>
  <si>
    <t xml:space="preserve">Sales Contact:    Steve Smith </t>
  </si>
  <si>
    <t xml:space="preserve">Address:    3401 One Place </t>
  </si>
  <si>
    <t xml:space="preserve">Phone:    (870) 268-5300 </t>
  </si>
  <si>
    <t xml:space="preserve">Fax:    (870) 802-3133 </t>
  </si>
  <si>
    <t xml:space="preserve">Email:    ssmith@goautomail.com </t>
  </si>
  <si>
    <t xml:space="preserve">Web:    http://www.goautomail.com/ </t>
  </si>
  <si>
    <t>PC: 32-BIT WINDOWS, 64-BIT WINDOWS, ** WINDOWS, WINDOWS, WINDOWS 7, WINDOWS 8, Windows Server 2008, Windows Server 2012, Windows Server 2013</t>
  </si>
  <si>
    <t xml:space="preserve">Custom 01/26/2020 </t>
  </si>
  <si>
    <t xml:space="preserve">Company Name:    BCC SOFTWARE, LLC  </t>
  </si>
  <si>
    <t xml:space="preserve">Product Name:    BCC MAIL MANAGER  </t>
  </si>
  <si>
    <t>PC: 32-BIT WINDOWS</t>
  </si>
  <si>
    <t xml:space="preserve">$1,001 - $5,000 01/26/2020 </t>
  </si>
  <si>
    <t xml:space="preserve">Product Name:    BCC MAIL MANAGER FULL SERVICE  </t>
  </si>
  <si>
    <t>✔Manifest Summary Report</t>
  </si>
  <si>
    <t xml:space="preserve">Mid-Range: LINUX, UNIX AIX  /  </t>
  </si>
  <si>
    <t xml:space="preserve">Product Name:    INTEGRATEC API PLATFORM  </t>
  </si>
  <si>
    <t xml:space="preserve">Company Name:    FLAGSHIP SOFTWARE  </t>
  </si>
  <si>
    <t xml:space="preserve">Product Name:    IADDRESS US SORT  </t>
  </si>
  <si>
    <t xml:space="preserve">Product Version:    4.0S  </t>
  </si>
  <si>
    <t xml:space="preserve">Sales Contact:    Kristi Kanitz </t>
  </si>
  <si>
    <t xml:space="preserve">Address:    100 Fern Valley Crescent </t>
  </si>
  <si>
    <t xml:space="preserve">Phone:    (905) 773-7739 </t>
  </si>
  <si>
    <t xml:space="preserve">Fax:    (905) 773-7791 </t>
  </si>
  <si>
    <t xml:space="preserve">Email:    kkanitz@flagshipsoftware.com </t>
  </si>
  <si>
    <t xml:space="preserve">Web:    www.flagshipsoftware.com </t>
  </si>
  <si>
    <t xml:space="preserve">MAC Batch Automation Flats - Tray Based Option </t>
  </si>
  <si>
    <t>PC: 32-BIT WINDOWS, 64-BIT WINDOWS</t>
  </si>
  <si>
    <t>$1,001 - $5,000  01/26/2020</t>
  </si>
  <si>
    <t xml:space="preserve">Company Name:    FORMAX  </t>
  </si>
  <si>
    <t xml:space="preserve">Product Name:    MAILDOC US SORT  </t>
  </si>
  <si>
    <t xml:space="preserve">Sales Contact:    Ryan Lindsay </t>
  </si>
  <si>
    <t xml:space="preserve">Address:    1 Education Way </t>
  </si>
  <si>
    <t xml:space="preserve">Phone:    (603) 749-5807 </t>
  </si>
  <si>
    <t xml:space="preserve">Fax:    (603) 743-6366 </t>
  </si>
  <si>
    <t xml:space="preserve">Email:    trlindsay@formax.com </t>
  </si>
  <si>
    <t xml:space="preserve">Web:    http://www.formax.com </t>
  </si>
  <si>
    <t xml:space="preserve">$1,001 - $5,000  01/26/2020 </t>
  </si>
  <si>
    <t xml:space="preserve">Company Name:    P.E.R. SOFTWARE  </t>
  </si>
  <si>
    <t xml:space="preserve">Product Name:    HYPER/SORT  </t>
  </si>
  <si>
    <t xml:space="preserve">Product Version:    1.13.00.S  </t>
  </si>
  <si>
    <t xml:space="preserve">Sales Contact:    Mr. Lynn Outlaw </t>
  </si>
  <si>
    <t xml:space="preserve">Phone:    (307) 772-0838 </t>
  </si>
  <si>
    <t xml:space="preserve">Fax:    (601) 856-9432 </t>
  </si>
  <si>
    <t xml:space="preserve">Email:    software@worksright.com </t>
  </si>
  <si>
    <t xml:space="preserve">Web:    worksright.com </t>
  </si>
  <si>
    <t xml:space="preserve">AS/400: ** OS/400, OS/400  /  </t>
  </si>
  <si>
    <t xml:space="preserve">ISeries: IBMi  /  </t>
  </si>
  <si>
    <t>Mid-Range: IBMi</t>
  </si>
  <si>
    <t>Over $5,001  01/26/2020</t>
  </si>
  <si>
    <t xml:space="preserve">Company Name:    PITNEY BOWES SOFTWARE  </t>
  </si>
  <si>
    <t xml:space="preserve">Product Name:    MAILSTREAM PLUS  </t>
  </si>
  <si>
    <t xml:space="preserve">Sales Contact:    Amy Musumano </t>
  </si>
  <si>
    <t xml:space="preserve">Address:    4200 Parliament Pl Ste 500 </t>
  </si>
  <si>
    <t>City State Zip:    Lanham, MD 20706-1844</t>
  </si>
  <si>
    <t xml:space="preserve">Phone:    (617) 538-7411 </t>
  </si>
  <si>
    <t xml:space="preserve">Email:    amy.musumano@pb.com </t>
  </si>
  <si>
    <t xml:space="preserve">Web:    www.pb.com </t>
  </si>
  <si>
    <t xml:space="preserve">Product Version:    8.3.5  </t>
  </si>
  <si>
    <t xml:space="preserve">Address:    4200 Parliament Place Suite 500 </t>
  </si>
  <si>
    <t xml:space="preserve">AS/400: IBMi  /  </t>
  </si>
  <si>
    <t xml:space="preserve">MainFrame: z/OS  /  </t>
  </si>
  <si>
    <t xml:space="preserve">Mid-Range: HP-UX Itanium, LINUX REDHAT, LINUX SUSE, UNIX AIX, UNIX HP-UX, UNIX SOL  /  </t>
  </si>
  <si>
    <t>PC: Windows Server 2008, Windows Server 2012, Windows Server 2016</t>
  </si>
  <si>
    <t xml:space="preserve">Over $5,001  01/26/2020 </t>
  </si>
  <si>
    <t xml:space="preserve">Mid-Range: SOLARIS  /  </t>
  </si>
  <si>
    <t>PC: LINUX REDHAT, LINUX SUSE, WINDOWS</t>
  </si>
  <si>
    <t>Custom  01/26/2020</t>
  </si>
  <si>
    <t xml:space="preserve">Product Name:    MAXPRESORT OS  </t>
  </si>
  <si>
    <t xml:space="preserve">Product Name:    cQUENCER  </t>
  </si>
  <si>
    <t>Expiration Date</t>
  </si>
  <si>
    <t>Use FIND in browser &amp; enter 'PG#' or 'PG##' to go to specific pages</t>
  </si>
  <si>
    <t>City State Zip:    Atascadero CA  93422-2500</t>
  </si>
  <si>
    <t>City State Zip:    Plano TX  75075-6911</t>
  </si>
  <si>
    <t>City State Zip:    Jonesboro AR  72404-9335</t>
  </si>
  <si>
    <t xml:space="preserve">City State Zip:    Richmond Hill ON </t>
  </si>
  <si>
    <t>City State Zip:    Dover NH  03820-5815</t>
  </si>
  <si>
    <t>City State Zip:    Madison MS  39130-1156</t>
  </si>
  <si>
    <t>City State Zip:    Lanham MD  20706-1844</t>
  </si>
  <si>
    <t xml:space="preserve">Address:    211 Waterford Square, PO Box 1156 </t>
  </si>
  <si>
    <t>Company Name:    BCC SOFTWARE, LLC</t>
  </si>
  <si>
    <t xml:space="preserve">Product Name:    BCC PRESORT  </t>
  </si>
  <si>
    <t xml:space="preserve">Web:    https://bccsoftware.com </t>
  </si>
  <si>
    <t>Company Name:    PRECISELY</t>
  </si>
  <si>
    <t xml:space="preserve">Phone:    (301) 213-1487 </t>
  </si>
  <si>
    <t xml:space="preserve">Email:    kevin.ricks@precisely.com </t>
  </si>
  <si>
    <t xml:space="preserve">Web:    www.precisely.com </t>
  </si>
  <si>
    <t xml:space="preserve">Product Version:    3.3  </t>
  </si>
  <si>
    <t xml:space="preserve">Sales Contact:    Kevin Ricks  </t>
  </si>
  <si>
    <t>Product Version:    8.4.2</t>
  </si>
  <si>
    <t xml:space="preserve">Product Version:    04.01  </t>
  </si>
  <si>
    <t>Product Version:    8.00C.40</t>
  </si>
  <si>
    <t>Product Version:    16.22</t>
  </si>
  <si>
    <t>Sales Contact:    Adam Koester</t>
  </si>
  <si>
    <t>1890 S Winton RD STE 80</t>
  </si>
  <si>
    <t>Rochester NY 14618-4009</t>
  </si>
  <si>
    <t>(800) 337-0442</t>
  </si>
  <si>
    <t xml:space="preserve">Email:    akoester@bccsoftware.com </t>
  </si>
  <si>
    <t>Address:    1890 S Winton Rd STE 180</t>
  </si>
  <si>
    <t>City State Zip:    Rochester NY  14618-4009</t>
  </si>
  <si>
    <t>Phone:    (800) 337-0442</t>
  </si>
  <si>
    <t>Address:  1890 S Winton RD STE 180</t>
  </si>
  <si>
    <t>Address:    1890 S Winton RD STE 180</t>
  </si>
  <si>
    <t>City State Zip:  Rochester NY 14618-4009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</si>
</sst>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3"/>
      <color theme="1"/>
      <name val="Arial"/>
      <family val="2"/>
    </font>
    <font>
      <b/>
      <sz val="14"/>
      <color theme="1"/>
      <name val="Arial"/>
      <family val="2"/>
    </font>
    <font>
      <b/>
      <i/>
      <sz val="14"/>
      <color theme="1"/>
      <name val="Arial"/>
      <family val="2"/>
    </font>
    <font>
      <b/>
      <sz val="12"/>
      <color theme="1"/>
      <name val="Arial"/>
      <family val="2"/>
    </font>
    <font>
      <sz val="12"/>
      <color theme="1"/>
      <name val="Arial"/>
      <family val="2"/>
    </font>
    <font>
      <sz val="13"/>
      <color theme="1"/>
      <name val="Arial"/>
      <family val="2"/>
    </font>
    <font>
      <b/>
      <u/>
      <sz val="12"/>
      <color theme="1"/>
      <name val="Arial"/>
      <family val="2"/>
    </font>
    <font>
      <b/>
      <i/>
      <sz val="13"/>
      <color theme="1"/>
      <name val="Arial"/>
      <family val="2"/>
    </font>
    <font>
      <b/>
      <sz val="11"/>
      <color theme="1"/>
      <name val="Arial"/>
      <family val="2"/>
    </font>
    <font>
      <b/>
      <i/>
      <sz val="12"/>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9" tint="0.79998168889431442"/>
        <bgColor indexed="64"/>
      </patternFill>
    </fill>
    <fill>
      <patternFill patternType="solid">
        <fgColor rgb="FFFFFF00"/>
        <bgColor indexed="64"/>
      </patternFill>
    </fill>
  </fills>
  <borders count="2">
    <border>
      <left/>
      <right/>
      <top/>
      <bottom/>
      <diagonal/>
    </border>
    <border>
      <left/>
      <right/>
      <top style="thin">
        <color auto="1"/>
      </top>
      <bottom style="thin">
        <color auto="1"/>
      </bottom>
      <diagonal/>
    </border>
  </borders>
  <cellStyleXfs count="1">
    <xf numFmtId="0" fontId="0" fillId="0" borderId="0"/>
  </cellStyleXfs>
  <cellXfs count="47">
    <xf numFmtId="0" fontId="0" fillId="0" borderId="0" xfId="0"/>
    <xf numFmtId="0" fontId="0" fillId="2" borderId="0" xfId="0" applyFill="1"/>
    <xf numFmtId="0" fontId="7" fillId="0" borderId="0" xfId="0" applyFont="1"/>
    <xf numFmtId="0" fontId="8" fillId="2" borderId="0" xfId="0" applyFont="1" applyFill="1" applyAlignment="1">
      <alignment vertical="center"/>
    </xf>
    <xf numFmtId="0" fontId="11" fillId="2" borderId="0" xfId="0" applyFont="1" applyFill="1" applyAlignment="1">
      <alignment vertical="center"/>
    </xf>
    <xf numFmtId="0" fontId="12" fillId="2" borderId="0" xfId="0" applyFont="1" applyFill="1" applyAlignment="1">
      <alignment vertical="center"/>
    </xf>
    <xf numFmtId="0" fontId="12" fillId="2" borderId="0" xfId="0" applyFont="1" applyFill="1" applyAlignment="1">
      <alignment horizontal="left" vertical="center"/>
    </xf>
    <xf numFmtId="0" fontId="0" fillId="2" borderId="0" xfId="0" applyFill="1" applyAlignment="1">
      <alignment vertical="center"/>
    </xf>
    <xf numFmtId="0" fontId="0" fillId="2" borderId="0" xfId="0" applyFill="1" applyAlignment="1">
      <alignment horizontal="left" vertical="center"/>
    </xf>
    <xf numFmtId="0" fontId="13" fillId="2" borderId="0" xfId="0" applyFont="1" applyFill="1" applyAlignment="1">
      <alignment vertical="center"/>
    </xf>
    <xf numFmtId="0" fontId="13" fillId="2" borderId="0" xfId="0" applyFont="1" applyFill="1" applyAlignment="1">
      <alignment horizontal="left" vertical="center"/>
    </xf>
    <xf numFmtId="0" fontId="14" fillId="2" borderId="0" xfId="0" applyFont="1" applyFill="1" applyAlignment="1">
      <alignment vertical="center"/>
    </xf>
    <xf numFmtId="0" fontId="15" fillId="2" borderId="0" xfId="0" applyFont="1" applyFill="1" applyAlignment="1">
      <alignment vertical="center"/>
    </xf>
    <xf numFmtId="0" fontId="12" fillId="2" borderId="0" xfId="0" applyFont="1" applyFill="1" applyAlignment="1">
      <alignment horizontal="left"/>
    </xf>
    <xf numFmtId="0" fontId="0" fillId="2" borderId="0" xfId="0" quotePrefix="1" applyFill="1"/>
    <xf numFmtId="0" fontId="14" fillId="2" borderId="0" xfId="0" applyFont="1" applyFill="1" applyAlignment="1">
      <alignment horizontal="right" vertical="center"/>
    </xf>
    <xf numFmtId="14" fontId="11" fillId="2" borderId="0" xfId="0" applyNumberFormat="1" applyFont="1" applyFill="1" applyAlignment="1">
      <alignment horizontal="left" vertical="center"/>
    </xf>
    <xf numFmtId="0" fontId="7" fillId="0" borderId="0" xfId="0" quotePrefix="1" applyFont="1"/>
    <xf numFmtId="0" fontId="12" fillId="2" borderId="0" xfId="0" applyFont="1" applyFill="1" applyAlignment="1">
      <alignment horizontal="right" vertical="center"/>
    </xf>
    <xf numFmtId="14" fontId="12" fillId="2" borderId="0" xfId="0" applyNumberFormat="1" applyFont="1" applyFill="1" applyAlignment="1">
      <alignment horizontal="left" vertical="center"/>
    </xf>
    <xf numFmtId="14" fontId="12" fillId="3" borderId="0" xfId="0" applyNumberFormat="1" applyFont="1" applyFill="1" applyAlignment="1">
      <alignment horizontal="left" vertical="center"/>
    </xf>
    <xf numFmtId="0" fontId="7" fillId="4" borderId="0" xfId="0" applyFont="1" applyFill="1"/>
    <xf numFmtId="0" fontId="0" fillId="2" borderId="1" xfId="0" quotePrefix="1" applyFill="1" applyBorder="1"/>
    <xf numFmtId="0" fontId="12" fillId="2" borderId="1" xfId="0" applyFont="1" applyFill="1" applyBorder="1" applyAlignment="1">
      <alignment vertical="center"/>
    </xf>
    <xf numFmtId="14" fontId="7" fillId="0" borderId="0" xfId="0" applyNumberFormat="1" applyFont="1" applyAlignment="1">
      <alignment horizontal="right" vertical="center"/>
    </xf>
    <xf numFmtId="0" fontId="11" fillId="2" borderId="0" xfId="0" applyFont="1" applyFill="1" applyAlignment="1">
      <alignment vertical="center" wrapText="1"/>
    </xf>
    <xf numFmtId="0" fontId="16" fillId="5" borderId="0" xfId="0" applyFont="1" applyFill="1"/>
    <xf numFmtId="14" fontId="16" fillId="5" borderId="0" xfId="0" applyNumberFormat="1" applyFont="1" applyFill="1" applyAlignment="1">
      <alignment horizontal="left"/>
    </xf>
    <xf numFmtId="0" fontId="7" fillId="5" borderId="0" xfId="0" applyFont="1" applyFill="1"/>
    <xf numFmtId="0" fontId="0" fillId="5" borderId="0" xfId="0" applyFill="1"/>
    <xf numFmtId="0" fontId="6" fillId="0" borderId="0" xfId="0" applyFont="1"/>
    <xf numFmtId="0" fontId="5" fillId="0" borderId="0" xfId="0" applyFont="1"/>
    <xf numFmtId="0" fontId="4" fillId="0" borderId="0" xfId="0" applyFont="1"/>
    <xf numFmtId="0" fontId="4" fillId="5" borderId="0" xfId="0" applyFont="1" applyFill="1"/>
    <xf numFmtId="0" fontId="3" fillId="0" borderId="0" xfId="0" applyFont="1"/>
    <xf numFmtId="0" fontId="2" fillId="0" borderId="0" xfId="0" applyFont="1"/>
    <xf numFmtId="0" fontId="8" fillId="2" borderId="1" xfId="0" applyFont="1" applyFill="1" applyBorder="1" applyAlignment="1">
      <alignment horizontal="center" vertical="center"/>
    </xf>
    <xf numFmtId="0" fontId="11" fillId="2" borderId="0" xfId="0" applyFont="1" applyFill="1" applyAlignment="1">
      <alignment horizontal="left" vertical="center" wrapText="1"/>
    </xf>
    <xf numFmtId="0" fontId="12" fillId="2" borderId="0" xfId="0" applyFont="1" applyFill="1" applyAlignment="1">
      <alignment horizontal="center" vertical="center"/>
    </xf>
    <xf numFmtId="0" fontId="8" fillId="2" borderId="0" xfId="0" applyFont="1" applyFill="1" applyAlignment="1">
      <alignment horizontal="center" vertical="center"/>
    </xf>
    <xf numFmtId="0" fontId="15" fillId="2" borderId="0" xfId="0" applyFont="1" applyFill="1" applyAlignment="1">
      <alignment horizontal="center" vertical="center"/>
    </xf>
    <xf numFmtId="0" fontId="11" fillId="2" borderId="0" xfId="0" applyFont="1" applyFill="1" applyAlignment="1">
      <alignment horizontal="center" vertical="center"/>
    </xf>
    <xf numFmtId="0" fontId="8" fillId="2" borderId="1" xfId="0" applyFont="1" applyFill="1" applyBorder="1" applyAlignment="1">
      <alignment horizontal="center"/>
    </xf>
    <xf numFmtId="0" fontId="9" fillId="2" borderId="0" xfId="0" applyFont="1" applyFill="1" applyAlignment="1">
      <alignment horizontal="center" vertical="center"/>
    </xf>
    <xf numFmtId="0" fontId="10" fillId="2" borderId="0" xfId="0" applyFont="1" applyFill="1" applyAlignment="1">
      <alignment horizontal="center" vertical="center"/>
    </xf>
    <xf numFmtId="0" fontId="17" fillId="2" borderId="0" xfId="0" applyFont="1" applyFill="1" applyAlignment="1">
      <alignment horizontal="center" vertical="center"/>
    </xf>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409575</xdr:colOff>
      <xdr:row>7</xdr:row>
      <xdr:rowOff>190500</xdr:rowOff>
    </xdr:from>
    <xdr:to>
      <xdr:col>5</xdr:col>
      <xdr:colOff>2724150</xdr:colOff>
      <xdr:row>72</xdr:row>
      <xdr:rowOff>142874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447800" y="1628775"/>
          <a:ext cx="9086850" cy="12630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l"/>
          <a:r>
            <a:rPr lang="en-US" sz="1300" b="1">
              <a:latin typeface="Arial" panose="020B0604020202020204" pitchFamily="34" charset="0"/>
              <a:cs typeface="Arial" panose="020B0604020202020204" pitchFamily="34" charset="0"/>
            </a:rPr>
            <a:t>INTRODUCTION</a:t>
          </a:r>
          <a:r>
            <a:rPr lang="en-US" sz="1200" b="1">
              <a:latin typeface="Arial" panose="020B0604020202020204" pitchFamily="34" charset="0"/>
              <a:cs typeface="Arial" panose="020B0604020202020204" pitchFamily="34" charset="0"/>
            </a:rPr>
            <a:t>								1</a:t>
          </a:r>
        </a:p>
        <a:p>
          <a:pPr lvl="0" algn="l"/>
          <a:r>
            <a:rPr lang="en-US" sz="1200" b="1">
              <a:latin typeface="Arial" panose="020B0604020202020204" pitchFamily="34" charset="0"/>
              <a:cs typeface="Arial" panose="020B0604020202020204" pitchFamily="34" charset="0"/>
            </a:rPr>
            <a:t>									</a:t>
          </a:r>
        </a:p>
        <a:p>
          <a:pPr lvl="0" algn="l"/>
          <a:endParaRPr lang="en-US" sz="1200" b="1">
            <a:latin typeface="Arial" panose="020B0604020202020204" pitchFamily="34" charset="0"/>
            <a:cs typeface="Arial" panose="020B0604020202020204" pitchFamily="34" charset="0"/>
          </a:endParaRPr>
        </a:p>
        <a:p>
          <a:pPr lvl="0" algn="l" defTabSz="548640">
            <a:tabLst/>
          </a:pPr>
          <a:r>
            <a:rPr lang="en-US" sz="1300" b="1">
              <a:latin typeface="Arial" panose="020B0604020202020204" pitchFamily="34" charset="0"/>
              <a:cs typeface="Arial" panose="020B0604020202020204" pitchFamily="34" charset="0"/>
            </a:rPr>
            <a:t>Company Name:</a:t>
          </a:r>
          <a:r>
            <a:rPr lang="en-US" sz="1300" b="0">
              <a:latin typeface="Arial" panose="020B0604020202020204" pitchFamily="34" charset="0"/>
              <a:cs typeface="Arial" panose="020B0604020202020204" pitchFamily="34" charset="0"/>
            </a:rPr>
            <a:t>			</a:t>
          </a:r>
          <a:r>
            <a:rPr lang="en-US" sz="1300" b="1">
              <a:latin typeface="Arial" panose="020B0604020202020204" pitchFamily="34" charset="0"/>
              <a:cs typeface="Arial" panose="020B0604020202020204" pitchFamily="34" charset="0"/>
            </a:rPr>
            <a:t>Product Name:</a:t>
          </a:r>
          <a:r>
            <a:rPr lang="en-US" sz="1300" b="0">
              <a:latin typeface="Arial" panose="020B0604020202020204" pitchFamily="34" charset="0"/>
              <a:cs typeface="Arial" panose="020B0604020202020204" pitchFamily="34" charset="0"/>
            </a:rPr>
            <a:t>				</a:t>
          </a:r>
          <a:r>
            <a:rPr lang="en-US" sz="1300" b="1">
              <a:latin typeface="Arial" panose="020B0604020202020204" pitchFamily="34" charset="0"/>
              <a:cs typeface="Arial" panose="020B0604020202020204" pitchFamily="34" charset="0"/>
            </a:rPr>
            <a:t>Version:	Expires:</a:t>
          </a:r>
          <a:r>
            <a:rPr lang="en-US" sz="1300" b="0">
              <a:latin typeface="Arial" panose="020B0604020202020204" pitchFamily="34" charset="0"/>
              <a:cs typeface="Arial" panose="020B0604020202020204" pitchFamily="34" charset="0"/>
            </a:rPr>
            <a:t>	</a:t>
          </a:r>
          <a:r>
            <a:rPr lang="en-US" sz="1300" b="1">
              <a:latin typeface="Arial" panose="020B0604020202020204" pitchFamily="34" charset="0"/>
              <a:cs typeface="Arial" panose="020B0604020202020204" pitchFamily="34" charset="0"/>
            </a:rPr>
            <a:t>Page:</a:t>
          </a:r>
        </a:p>
        <a:p>
          <a:pPr algn="l" defTabSz="548640">
            <a:tabLst/>
          </a:pPr>
          <a:endParaRPr lang="en-US" sz="1200" b="0">
            <a:latin typeface="Arial" panose="020B0604020202020204" pitchFamily="34" charset="0"/>
            <a:cs typeface="Arial" panose="020B0604020202020204" pitchFamily="34" charset="0"/>
          </a:endParaRPr>
        </a:p>
        <a:p>
          <a:pPr algn="l" defTabSz="548640">
            <a:spcAft>
              <a:spcPts val="600"/>
            </a:spcAft>
            <a:tabLst/>
          </a:pPr>
          <a:r>
            <a:rPr lang="en-US" sz="1200" b="0">
              <a:latin typeface="Arial" panose="020B0604020202020204" pitchFamily="34" charset="0"/>
              <a:cs typeface="Arial" panose="020B0604020202020204" pitchFamily="34" charset="0"/>
            </a:rPr>
            <a:t>ACCUZIP INC.				ACCUMANIFEST				1.11		</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1/21/2025</a:t>
          </a:r>
          <a:r>
            <a:rPr lang="en-US" sz="1200" b="0">
              <a:latin typeface="Arial" panose="020B0604020202020204" pitchFamily="34" charset="0"/>
              <a:cs typeface="Arial" panose="020B0604020202020204" pitchFamily="34" charset="0"/>
            </a:rPr>
            <a:t>	2</a:t>
          </a:r>
        </a:p>
        <a:p>
          <a:pPr defTabSz="548640">
            <a:spcAft>
              <a:spcPts val="600"/>
            </a:spcAft>
            <a:tabLst/>
          </a:pPr>
          <a:r>
            <a:rPr lang="en-US" sz="1200" b="0" i="0" u="none" strike="noStrike">
              <a:solidFill>
                <a:srgbClr val="000000"/>
              </a:solidFill>
              <a:effectLst/>
              <a:latin typeface="Arial"/>
            </a:rPr>
            <a:t>ANCHOR SOFTWARE, LLC		MAXPRESORT OS				3.3		</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1/21/2025</a:t>
          </a:r>
          <a:r>
            <a:rPr lang="en-US" sz="1200" b="0" i="0" u="none" strike="noStrike">
              <a:solidFill>
                <a:srgbClr val="000000"/>
              </a:solidFill>
              <a:effectLst/>
              <a:latin typeface="Arial"/>
            </a:rPr>
            <a:t>	3</a:t>
          </a:r>
          <a:endParaRPr lang="en-US" sz="1200" b="0">
            <a:latin typeface="Arial" panose="020B0604020202020204" pitchFamily="34" charset="0"/>
            <a:cs typeface="Arial" panose="020B0604020202020204" pitchFamily="34" charset="0"/>
          </a:endParaRPr>
        </a:p>
        <a:p>
          <a:pPr defTabSz="548640">
            <a:spcAft>
              <a:spcPts val="600"/>
            </a:spcAft>
            <a:tabLst/>
          </a:pPr>
          <a:r>
            <a:rPr lang="en-US" sz="1200" b="0" i="0" u="none" strike="noStrike">
              <a:solidFill>
                <a:srgbClr val="000000"/>
              </a:solidFill>
              <a:effectLst/>
              <a:latin typeface="Arial"/>
            </a:rPr>
            <a:t>AUTOMAIL, LLC			AUTOMAIL PRO				4.9		</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1/21/2025</a:t>
          </a:r>
          <a:r>
            <a:rPr lang="en-US" sz="1200" b="0" i="0" u="none" strike="noStrike">
              <a:solidFill>
                <a:srgbClr val="000000"/>
              </a:solidFill>
              <a:effectLst/>
              <a:latin typeface="Arial"/>
            </a:rPr>
            <a:t>	4</a:t>
          </a:r>
          <a:r>
            <a:rPr lang="en-US" sz="1200"/>
            <a:t> </a:t>
          </a:r>
          <a:endParaRPr lang="en-US" sz="1200" b="1">
            <a:latin typeface="Arial" panose="020B0604020202020204" pitchFamily="34" charset="0"/>
            <a:cs typeface="Arial" panose="020B0604020202020204" pitchFamily="34" charset="0"/>
          </a:endParaRPr>
        </a:p>
        <a:p>
          <a:pPr defTabSz="548640">
            <a:spcAft>
              <a:spcPts val="600"/>
            </a:spcAft>
            <a:tabLst/>
          </a:pPr>
          <a:r>
            <a:rPr lang="en-US" sz="1200" b="0" i="0" u="none" strike="noStrike">
              <a:solidFill>
                <a:srgbClr val="000000"/>
              </a:solidFill>
              <a:effectLst/>
              <a:latin typeface="Arial"/>
            </a:rPr>
            <a:t>BCC SOFTWARE, LLC			BCC MAIL MANAGER				04.01		</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1/21/2025</a:t>
          </a:r>
          <a:r>
            <a:rPr lang="en-US" sz="1200" b="0" i="0" u="none" strike="noStrike">
              <a:solidFill>
                <a:srgbClr val="000000"/>
              </a:solidFill>
              <a:effectLst/>
              <a:latin typeface="Arial"/>
            </a:rPr>
            <a:t>	5</a:t>
          </a:r>
          <a:r>
            <a:rPr lang="en-US" sz="1200"/>
            <a:t> </a:t>
          </a:r>
          <a:endParaRPr lang="en-US" sz="1200" b="1">
            <a:latin typeface="Arial" panose="020B0604020202020204" pitchFamily="34" charset="0"/>
            <a:cs typeface="Arial" panose="020B0604020202020204" pitchFamily="34" charset="0"/>
          </a:endParaRPr>
        </a:p>
        <a:p>
          <a:pPr marL="0" marR="0" lvl="0" indent="0" defTabSz="548640" eaLnBrk="1" fontAlgn="auto" latinLnBrk="0" hangingPunct="1">
            <a:lnSpc>
              <a:spcPct val="100000"/>
            </a:lnSpc>
            <a:spcBef>
              <a:spcPts val="0"/>
            </a:spcBef>
            <a:spcAft>
              <a:spcPts val="600"/>
            </a:spcAft>
            <a:buClrTx/>
            <a:buSzTx/>
            <a:buFontTx/>
            <a:buNone/>
            <a:tabLst/>
            <a:defRPr/>
          </a:pPr>
          <a:r>
            <a:rPr kumimoji="0" lang="en-US" sz="1200" b="0" i="0" u="none" strike="noStrike" kern="0" cap="none" spc="0" normalizeH="0" baseline="0" noProof="0">
              <a:ln>
                <a:noFill/>
              </a:ln>
              <a:solidFill>
                <a:srgbClr val="000000"/>
              </a:solidFill>
              <a:effectLst/>
              <a:uLnTx/>
              <a:uFillTx/>
              <a:latin typeface="Arial"/>
              <a:ea typeface="+mn-ea"/>
              <a:cs typeface="+mn-cs"/>
            </a:rPr>
            <a:t>BCC SOFTWARE, LLC			BCC MAIL MANAGER FULL SERVICE		04.01		</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1/21/2025</a:t>
          </a:r>
          <a:r>
            <a:rPr kumimoji="0" lang="en-US" sz="1200" b="0" i="0" u="none" strike="noStrike" kern="0" cap="none" spc="0" normalizeH="0" baseline="0" noProof="0">
              <a:ln>
                <a:noFill/>
              </a:ln>
              <a:solidFill>
                <a:srgbClr val="000000"/>
              </a:solidFill>
              <a:effectLst/>
              <a:uLnTx/>
              <a:uFillTx/>
              <a:latin typeface="Arial"/>
              <a:ea typeface="+mn-ea"/>
              <a:cs typeface="+mn-cs"/>
            </a:rPr>
            <a:t>	6</a:t>
          </a:r>
          <a:r>
            <a:rPr kumimoji="0" lang="en-US" sz="1200" b="0" i="0" u="none" strike="noStrike" kern="0" cap="none" spc="0" normalizeH="0" baseline="0" noProof="0">
              <a:ln>
                <a:noFill/>
              </a:ln>
              <a:solidFill>
                <a:prstClr val="black"/>
              </a:solidFill>
              <a:effectLst/>
              <a:uLnTx/>
              <a:uFillTx/>
              <a:latin typeface="+mn-lt"/>
              <a:ea typeface="+mn-ea"/>
              <a:cs typeface="+mn-cs"/>
            </a:rPr>
            <a:t> </a:t>
          </a:r>
          <a:endParaRPr kumimoji="0" lang="en-US"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548640" eaLnBrk="1" fontAlgn="auto" latinLnBrk="0" hangingPunct="1">
            <a:lnSpc>
              <a:spcPct val="100000"/>
            </a:lnSpc>
            <a:spcBef>
              <a:spcPts val="0"/>
            </a:spcBef>
            <a:spcAft>
              <a:spcPts val="600"/>
            </a:spcAft>
            <a:buClrTx/>
            <a:buSzTx/>
            <a:buFontTx/>
            <a:buNone/>
            <a:tabLst/>
            <a:defRPr/>
          </a:pPr>
          <a:r>
            <a:rPr kumimoji="0" lang="en-US" sz="1200" b="0" i="0" u="none" strike="noStrike" kern="0" cap="none" spc="0" normalizeH="0" baseline="0" noProof="0">
              <a:ln>
                <a:noFill/>
              </a:ln>
              <a:solidFill>
                <a:srgbClr val="000000"/>
              </a:solidFill>
              <a:effectLst/>
              <a:uLnTx/>
              <a:uFillTx/>
              <a:latin typeface="Arial"/>
              <a:ea typeface="+mn-ea"/>
              <a:cs typeface="+mn-cs"/>
            </a:rPr>
            <a:t>BCC SOFTWARE, LLC			cQUENCER					</a:t>
          </a:r>
          <a:r>
            <a:rPr kumimoji="0" lang="en-US" sz="1200" b="0" i="0" u="none" strike="noStrike" kern="0" cap="none" spc="0" normalizeH="0" baseline="0" noProof="0">
              <a:ln>
                <a:noFill/>
              </a:ln>
              <a:solidFill>
                <a:sysClr val="windowText" lastClr="000000"/>
              </a:solidFill>
              <a:effectLst/>
              <a:uLnTx/>
              <a:uFillTx/>
              <a:latin typeface="Arial"/>
              <a:ea typeface="+mn-ea"/>
              <a:cs typeface="+mn-cs"/>
            </a:rPr>
            <a:t>16.20</a:t>
          </a:r>
          <a:r>
            <a:rPr kumimoji="0" lang="en-US" sz="1200" b="0" i="0" u="none" strike="noStrike" kern="0" cap="none" spc="0" normalizeH="0" baseline="0" noProof="0">
              <a:ln>
                <a:noFill/>
              </a:ln>
              <a:solidFill>
                <a:srgbClr val="000000"/>
              </a:solidFill>
              <a:effectLst/>
              <a:uLnTx/>
              <a:uFillTx/>
              <a:latin typeface="Arial"/>
              <a:ea typeface="+mn-ea"/>
              <a:cs typeface="+mn-cs"/>
            </a:rPr>
            <a:t>		</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1/21/2025</a:t>
          </a:r>
          <a:r>
            <a:rPr kumimoji="0" lang="en-US" sz="1200" b="0" i="0" u="none" strike="noStrike" kern="0" cap="none" spc="0" normalizeH="0" baseline="0" noProof="0">
              <a:ln>
                <a:noFill/>
              </a:ln>
              <a:solidFill>
                <a:srgbClr val="000000"/>
              </a:solidFill>
              <a:effectLst/>
              <a:uLnTx/>
              <a:uFillTx/>
              <a:latin typeface="Arial"/>
              <a:ea typeface="+mn-ea"/>
              <a:cs typeface="+mn-cs"/>
            </a:rPr>
            <a:t>	7</a:t>
          </a:r>
          <a:r>
            <a:rPr kumimoji="0" lang="en-US" sz="1200" b="0" i="0" u="none" strike="noStrike" kern="0" cap="none" spc="0" normalizeH="0" baseline="0" noProof="0">
              <a:ln>
                <a:noFill/>
              </a:ln>
              <a:solidFill>
                <a:prstClr val="black"/>
              </a:solidFill>
              <a:effectLst/>
              <a:uLnTx/>
              <a:uFillTx/>
              <a:latin typeface="+mn-lt"/>
              <a:ea typeface="+mn-ea"/>
              <a:cs typeface="+mn-cs"/>
            </a:rPr>
            <a:t> </a:t>
          </a:r>
          <a:endParaRPr kumimoji="0" lang="en-US"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548640" eaLnBrk="1" fontAlgn="auto" latinLnBrk="0" hangingPunct="1">
            <a:lnSpc>
              <a:spcPct val="100000"/>
            </a:lnSpc>
            <a:spcBef>
              <a:spcPts val="0"/>
            </a:spcBef>
            <a:spcAft>
              <a:spcPts val="600"/>
            </a:spcAft>
            <a:buClrTx/>
            <a:buSzTx/>
            <a:buFontTx/>
            <a:buNone/>
            <a:tabLst/>
            <a:defRPr/>
          </a:pPr>
          <a:r>
            <a:rPr kumimoji="0" lang="en-US" sz="1200" b="0" i="0" u="none" strike="noStrike" kern="0" cap="none" spc="0" normalizeH="0" baseline="0" noProof="0">
              <a:ln>
                <a:noFill/>
              </a:ln>
              <a:solidFill>
                <a:srgbClr val="000000"/>
              </a:solidFill>
              <a:effectLst/>
              <a:uLnTx/>
              <a:uFillTx/>
              <a:latin typeface="Arial"/>
              <a:ea typeface="+mn-ea"/>
              <a:cs typeface="+mn-cs"/>
            </a:rPr>
            <a:t>BCC SOFTWARE, LLC			INTEGRATEC API PLATFORM			04.01		</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1/21/2025</a:t>
          </a:r>
          <a:r>
            <a:rPr kumimoji="0" lang="en-US" sz="1200" b="0" i="0" u="none" strike="noStrike" kern="0" cap="none" spc="0" normalizeH="0" baseline="0" noProof="0">
              <a:ln>
                <a:noFill/>
              </a:ln>
              <a:solidFill>
                <a:srgbClr val="000000"/>
              </a:solidFill>
              <a:effectLst/>
              <a:uLnTx/>
              <a:uFillTx/>
              <a:latin typeface="Arial"/>
              <a:ea typeface="+mn-ea"/>
              <a:cs typeface="+mn-cs"/>
            </a:rPr>
            <a:t>	8</a:t>
          </a:r>
          <a:r>
            <a:rPr kumimoji="0" lang="en-US" sz="1200" b="0" i="0" u="none" strike="noStrike" kern="0" cap="none" spc="0" normalizeH="0" baseline="0" noProof="0">
              <a:ln>
                <a:noFill/>
              </a:ln>
              <a:solidFill>
                <a:prstClr val="black"/>
              </a:solidFill>
              <a:effectLst/>
              <a:uLnTx/>
              <a:uFillTx/>
              <a:latin typeface="+mn-lt"/>
              <a:ea typeface="+mn-ea"/>
              <a:cs typeface="+mn-cs"/>
            </a:rPr>
            <a:t> </a:t>
          </a:r>
          <a:endParaRPr kumimoji="0" lang="en-US"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548640" eaLnBrk="1" fontAlgn="auto" latinLnBrk="0" hangingPunct="1">
            <a:lnSpc>
              <a:spcPct val="100000"/>
            </a:lnSpc>
            <a:spcBef>
              <a:spcPts val="0"/>
            </a:spcBef>
            <a:spcAft>
              <a:spcPts val="600"/>
            </a:spcAft>
            <a:buClrTx/>
            <a:buSzTx/>
            <a:buFontTx/>
            <a:buNone/>
            <a:tabLst/>
            <a:defRPr/>
          </a:pPr>
          <a:r>
            <a:rPr kumimoji="0" lang="en-US" sz="1200" b="0" i="0" u="none" strike="noStrike" kern="0" cap="none" spc="0" normalizeH="0" baseline="0" noProof="0">
              <a:ln>
                <a:noFill/>
              </a:ln>
              <a:solidFill>
                <a:srgbClr val="000000"/>
              </a:solidFill>
              <a:effectLst/>
              <a:uLnTx/>
              <a:uFillTx/>
              <a:latin typeface="Arial"/>
              <a:ea typeface="+mn-ea"/>
              <a:cs typeface="+mn-cs"/>
            </a:rPr>
            <a:t>BCC SOFTWARE, LLC	</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BCC PRESORT				8.00C.37	1/21/2025	9</a:t>
          </a:r>
        </a:p>
        <a:p>
          <a:pPr marL="0" marR="0" lvl="0" indent="0" defTabSz="548640" eaLnBrk="1" fontAlgn="auto" latinLnBrk="0" hangingPunct="1">
            <a:lnSpc>
              <a:spcPct val="100000"/>
            </a:lnSpc>
            <a:spcBef>
              <a:spcPts val="0"/>
            </a:spcBef>
            <a:spcAft>
              <a:spcPts val="60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FLAGSHIP SOFTWARE		IADDRESS US SORT				4.0S		1/21/2025	10</a:t>
          </a:r>
        </a:p>
        <a:p>
          <a:pPr marL="0" marR="0" lvl="0" indent="0" defTabSz="548640" eaLnBrk="1" fontAlgn="auto" latinLnBrk="0" hangingPunct="1">
            <a:lnSpc>
              <a:spcPct val="100000"/>
            </a:lnSpc>
            <a:spcBef>
              <a:spcPts val="0"/>
            </a:spcBef>
            <a:spcAft>
              <a:spcPts val="60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FORMAX				MAILDOC US SORT				4.0S		1/21/2025	11</a:t>
          </a:r>
        </a:p>
        <a:p>
          <a:pPr defTabSz="548640">
            <a:spcAft>
              <a:spcPts val="600"/>
            </a:spcAft>
            <a:tabLst/>
          </a:pPr>
          <a:r>
            <a:rPr lang="en-US" sz="1200" b="0">
              <a:latin typeface="Arial" panose="020B0604020202020204" pitchFamily="34" charset="0"/>
              <a:cs typeface="Arial" panose="020B0604020202020204" pitchFamily="34" charset="0"/>
            </a:rPr>
            <a:t>P.E.R.</a:t>
          </a:r>
          <a:r>
            <a:rPr lang="en-US" sz="1200" b="0" baseline="0">
              <a:latin typeface="Arial" panose="020B0604020202020204" pitchFamily="34" charset="0"/>
              <a:cs typeface="Arial" panose="020B0604020202020204" pitchFamily="34" charset="0"/>
            </a:rPr>
            <a:t> SOFTWARE			HYPER/SORT					1.13.00.S	</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1/21/2025</a:t>
          </a:r>
          <a:r>
            <a:rPr lang="en-US" sz="1200" b="0" baseline="0">
              <a:latin typeface="Arial" panose="020B0604020202020204" pitchFamily="34" charset="0"/>
              <a:cs typeface="Arial" panose="020B0604020202020204" pitchFamily="34" charset="0"/>
            </a:rPr>
            <a:t>	12</a:t>
          </a:r>
          <a:endParaRPr lang="en-US" sz="1200" b="0">
            <a:latin typeface="Arial" panose="020B0604020202020204" pitchFamily="34" charset="0"/>
            <a:cs typeface="Arial" panose="020B0604020202020204" pitchFamily="34" charset="0"/>
          </a:endParaRPr>
        </a:p>
        <a:p>
          <a:pPr defTabSz="548640">
            <a:spcAft>
              <a:spcPts val="600"/>
            </a:spcAft>
            <a:tabLst/>
          </a:pPr>
          <a:r>
            <a:rPr lang="en-US" sz="1200" b="0">
              <a:latin typeface="Arial" panose="020B0604020202020204" pitchFamily="34" charset="0"/>
              <a:cs typeface="Arial" panose="020B0604020202020204" pitchFamily="34" charset="0"/>
            </a:rPr>
            <a:t>PRECISELY</a:t>
          </a:r>
          <a:r>
            <a:rPr lang="en-US" sz="1200" b="0" baseline="0">
              <a:latin typeface="Arial" panose="020B0604020202020204" pitchFamily="34" charset="0"/>
              <a:cs typeface="Arial" panose="020B0604020202020204" pitchFamily="34" charset="0"/>
            </a:rPr>
            <a:t> </a:t>
          </a:r>
          <a:r>
            <a:rPr lang="en-US" sz="900" b="0" i="1" baseline="0">
              <a:latin typeface="+mn-lt"/>
              <a:cs typeface="Arial" panose="020B0604020202020204" pitchFamily="34" charset="0"/>
            </a:rPr>
            <a:t>(formerly Pitney Bowes Software)</a:t>
          </a:r>
          <a:r>
            <a:rPr lang="en-US" sz="1200" b="0">
              <a:latin typeface="Arial" panose="020B0604020202020204" pitchFamily="34" charset="0"/>
              <a:cs typeface="Arial" panose="020B0604020202020204" pitchFamily="34" charset="0"/>
            </a:rPr>
            <a:t>	MAILSTREAM PLUS </a:t>
          </a:r>
          <a:r>
            <a:rPr lang="en-US" sz="1200" b="0" baseline="0">
              <a:latin typeface="Arial" panose="020B0604020202020204" pitchFamily="34" charset="0"/>
              <a:cs typeface="Arial" panose="020B0604020202020204" pitchFamily="34" charset="0"/>
            </a:rPr>
            <a:t>				</a:t>
          </a:r>
          <a:r>
            <a:rPr lang="en-US" sz="1200" b="0">
              <a:latin typeface="Arial" panose="020B0604020202020204" pitchFamily="34" charset="0"/>
              <a:cs typeface="Arial" panose="020B0604020202020204" pitchFamily="34" charset="0"/>
            </a:rPr>
            <a:t>8</a:t>
          </a:r>
          <a:r>
            <a:rPr lang="en-US" sz="1200" b="0">
              <a:solidFill>
                <a:sysClr val="windowText" lastClr="000000"/>
              </a:solidFill>
              <a:latin typeface="Arial" panose="020B0604020202020204" pitchFamily="34" charset="0"/>
              <a:cs typeface="Arial" panose="020B0604020202020204" pitchFamily="34" charset="0"/>
            </a:rPr>
            <a:t>.4.2</a:t>
          </a:r>
          <a:r>
            <a:rPr lang="en-US" sz="1200" b="0">
              <a:latin typeface="Arial" panose="020B0604020202020204" pitchFamily="34" charset="0"/>
              <a:cs typeface="Arial" panose="020B0604020202020204" pitchFamily="34" charset="0"/>
            </a:rPr>
            <a:t>		</a:t>
          </a: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1/21/2025</a:t>
          </a:r>
          <a:r>
            <a:rPr lang="en-US" sz="1200" b="0">
              <a:latin typeface="Arial" panose="020B0604020202020204" pitchFamily="34" charset="0"/>
              <a:cs typeface="Arial" panose="020B0604020202020204" pitchFamily="34" charset="0"/>
            </a:rPr>
            <a:t>	13</a:t>
          </a:r>
        </a:p>
        <a:p>
          <a:endParaRPr lang="en-US" sz="1200" b="1">
            <a:latin typeface="Arial" panose="020B0604020202020204" pitchFamily="34" charset="0"/>
            <a:cs typeface="Arial" panose="020B0604020202020204" pitchFamily="34" charset="0"/>
          </a:endParaRPr>
        </a:p>
        <a:p>
          <a:endParaRPr lang="en-US" sz="1200" b="1">
            <a:latin typeface="Arial" panose="020B0604020202020204" pitchFamily="34" charset="0"/>
            <a:cs typeface="Arial" panose="020B0604020202020204" pitchFamily="34" charset="0"/>
          </a:endParaRPr>
        </a:p>
        <a:p>
          <a:endParaRPr lang="en-US" sz="1200" b="1">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a:t>
          </a:r>
          <a:r>
            <a:rPr lang="en-US" sz="1300" b="1">
              <a:latin typeface="Arial" panose="020B0604020202020204" pitchFamily="34" charset="0"/>
              <a:cs typeface="Arial" panose="020B0604020202020204" pitchFamily="34" charset="0"/>
            </a:rPr>
            <a:t>INTRODUCTION</a:t>
          </a:r>
        </a:p>
        <a:p>
          <a:endParaRPr lang="en-US" sz="1200" b="1">
            <a:latin typeface="Arial" panose="020B0604020202020204" pitchFamily="34" charset="0"/>
            <a:cs typeface="Arial" panose="020B0604020202020204" pitchFamily="34" charset="0"/>
          </a:endParaRPr>
        </a:p>
        <a:p>
          <a:endParaRPr lang="en-US" sz="1200" b="1">
            <a:latin typeface="Arial" panose="020B0604020202020204" pitchFamily="34" charset="0"/>
            <a:cs typeface="Arial" panose="020B0604020202020204" pitchFamily="34" charset="0"/>
          </a:endParaRPr>
        </a:p>
        <a:p>
          <a:r>
            <a:rPr lang="en-US" sz="1300" b="1">
              <a:latin typeface="Arial" panose="020B0604020202020204" pitchFamily="34" charset="0"/>
              <a:cs typeface="Arial" panose="020B0604020202020204" pitchFamily="34" charset="0"/>
            </a:rPr>
            <a:t>What is MAC Batch?							</a:t>
          </a:r>
        </a:p>
        <a:p>
          <a:endParaRPr lang="en-US" sz="1300">
            <a:latin typeface="Arial" panose="020B0604020202020204" pitchFamily="34" charset="0"/>
            <a:cs typeface="Arial" panose="020B0604020202020204" pitchFamily="34" charset="0"/>
          </a:endParaRPr>
        </a:p>
        <a:p>
          <a:pPr algn="just"/>
          <a:r>
            <a:rPr lang="en-US" sz="1300">
              <a:latin typeface="Arial" panose="020B0604020202020204" pitchFamily="34" charset="0"/>
              <a:cs typeface="Arial" panose="020B0604020202020204" pitchFamily="34" charset="0"/>
            </a:rPr>
            <a:t>The Manifest Analysis and Certification Batch (MAC Batch™) program is a process designed in cooperation with the mailing industry to evaluate presort/manifest software for First Class Automation Letters and Flats (tray based) utilizing Permit Imprints for accuracy in sorting address files according to the</a:t>
          </a:r>
          <a:r>
            <a:rPr lang="en-US" sz="1300" baseline="0">
              <a:latin typeface="Arial" panose="020B0604020202020204" pitchFamily="34" charset="0"/>
              <a:cs typeface="Arial" panose="020B0604020202020204" pitchFamily="34" charset="0"/>
            </a:rPr>
            <a:t> </a:t>
          </a:r>
          <a:r>
            <a:rPr lang="en-US" sz="1300">
              <a:latin typeface="Arial" panose="020B0604020202020204" pitchFamily="34" charset="0"/>
              <a:cs typeface="Arial" panose="020B0604020202020204" pitchFamily="34" charset="0"/>
            </a:rPr>
            <a:t>Domestic Mail Manual (DMM). MAC Batch is available only to software developers, i.e., companies that develop presort/manifest software for resale or internal use.</a:t>
          </a:r>
        </a:p>
        <a:p>
          <a:pPr algn="just"/>
          <a:endParaRPr lang="en-US" sz="1300">
            <a:latin typeface="Arial" panose="020B0604020202020204" pitchFamily="34" charset="0"/>
            <a:cs typeface="Arial" panose="020B0604020202020204" pitchFamily="34" charset="0"/>
          </a:endParaRPr>
        </a:p>
        <a:p>
          <a:pPr algn="just"/>
          <a:r>
            <a:rPr lang="en-US" sz="1300" u="sng">
              <a:latin typeface="Arial" panose="020B0604020202020204" pitchFamily="34" charset="0"/>
              <a:cs typeface="Arial" panose="020B0604020202020204" pitchFamily="34" charset="0"/>
            </a:rPr>
            <a:t>Participation in this program is purely voluntary.</a:t>
          </a:r>
          <a:r>
            <a:rPr lang="en-US" sz="1300">
              <a:latin typeface="Arial" panose="020B0604020202020204" pitchFamily="34" charset="0"/>
              <a:cs typeface="Arial" panose="020B0604020202020204" pitchFamily="34" charset="0"/>
            </a:rPr>
            <a:t> Although this program evaluates and validates presort/manifest products manufactured by software developers, MAC Batch does not guarantee acceptance of mail prepared using MAC Batch certified software. MAC Batch does provide national approval of computer generated facsimiles of United States Postal Service® (USPS®) postage statements, standardized documentation, and other presort/manifest documentation.</a:t>
          </a:r>
        </a:p>
        <a:p>
          <a:pPr algn="just"/>
          <a:endParaRPr lang="en-US" sz="1300">
            <a:latin typeface="Arial" panose="020B0604020202020204" pitchFamily="34" charset="0"/>
            <a:cs typeface="Arial" panose="020B0604020202020204" pitchFamily="34" charset="0"/>
          </a:endParaRPr>
        </a:p>
        <a:p>
          <a:pPr algn="just"/>
          <a:r>
            <a:rPr lang="en-US" sz="1300">
              <a:latin typeface="Arial" panose="020B0604020202020204" pitchFamily="34" charset="0"/>
              <a:cs typeface="Arial" panose="020B0604020202020204" pitchFamily="34" charset="0"/>
            </a:rPr>
            <a:t>The MAC Batch Certified Products List contains products that have passed the rigorous testing procedures of the MAC Batch program. The list is organized alphabetically by company name. Each product's listing includes sales contact information and indicates the certified presort categories, presort-related options supported, hardware, software platforms, and price range.</a:t>
          </a:r>
        </a:p>
        <a:p>
          <a:pPr algn="just"/>
          <a:endParaRPr lang="en-US" sz="1300">
            <a:latin typeface="Arial" panose="020B0604020202020204" pitchFamily="34" charset="0"/>
            <a:cs typeface="Arial" panose="020B0604020202020204" pitchFamily="34" charset="0"/>
          </a:endParaRPr>
        </a:p>
        <a:p>
          <a:pPr algn="just"/>
          <a:r>
            <a:rPr lang="en-US" sz="1300">
              <a:latin typeface="Arial" panose="020B0604020202020204" pitchFamily="34" charset="0"/>
              <a:cs typeface="Arial" panose="020B0604020202020204" pitchFamily="34" charset="0"/>
            </a:rPr>
            <a:t>Please keep in mind that the product information is for quick reference purposes only. You should contact the developer directly for specifics concerning their product.</a:t>
          </a:r>
        </a:p>
        <a:p>
          <a:pPr algn="just"/>
          <a:endParaRPr lang="en-US" sz="1300">
            <a:latin typeface="Arial" panose="020B0604020202020204" pitchFamily="34" charset="0"/>
            <a:cs typeface="Arial" panose="020B0604020202020204" pitchFamily="34" charset="0"/>
          </a:endParaRPr>
        </a:p>
        <a:p>
          <a:pPr algn="just"/>
          <a:r>
            <a:rPr lang="en-US" sz="1300">
              <a:latin typeface="Arial" panose="020B0604020202020204" pitchFamily="34" charset="0"/>
              <a:cs typeface="Arial" panose="020B0604020202020204" pitchFamily="34" charset="0"/>
            </a:rPr>
            <a:t>Each product provides the required USPS Qualification Report (standardized documentation) needed for mailing under the Classification Reform requirements effective July 1, 1996. Some products also provide postage statement facsimiles, barcoded tray/sack tags, and additional documentation for the mailer's use. These options and others are indicated in the "Options Supported" section for each product listing.</a:t>
          </a:r>
        </a:p>
        <a:p>
          <a:pPr algn="just"/>
          <a:endParaRPr lang="en-US" sz="1300">
            <a:latin typeface="Arial" panose="020B0604020202020204" pitchFamily="34" charset="0"/>
            <a:cs typeface="Arial" panose="020B0604020202020204" pitchFamily="34" charset="0"/>
          </a:endParaRPr>
        </a:p>
        <a:p>
          <a:pPr algn="just"/>
          <a:endParaRPr lang="en-US" sz="1300" b="1">
            <a:latin typeface="Arial" panose="020B0604020202020204" pitchFamily="34" charset="0"/>
            <a:cs typeface="Arial" panose="020B0604020202020204" pitchFamily="34" charset="0"/>
          </a:endParaRPr>
        </a:p>
        <a:p>
          <a:pPr algn="just"/>
          <a:r>
            <a:rPr lang="en-US" sz="1300" b="1">
              <a:latin typeface="Arial" panose="020B0604020202020204" pitchFamily="34" charset="0"/>
              <a:cs typeface="Arial" panose="020B0604020202020204" pitchFamily="34" charset="0"/>
            </a:rPr>
            <a:t>Developer Categories</a:t>
          </a:r>
        </a:p>
        <a:p>
          <a:pPr algn="just"/>
          <a:endParaRPr lang="en-US" sz="1300">
            <a:latin typeface="Arial" panose="020B0604020202020204" pitchFamily="34" charset="0"/>
            <a:cs typeface="Arial" panose="020B0604020202020204" pitchFamily="34" charset="0"/>
          </a:endParaRPr>
        </a:p>
        <a:p>
          <a:pPr algn="just"/>
          <a:r>
            <a:rPr lang="en-US" sz="1300" b="1">
              <a:latin typeface="Arial" panose="020B0604020202020204" pitchFamily="34" charset="0"/>
              <a:cs typeface="Arial" panose="020B0604020202020204" pitchFamily="34" charset="0"/>
            </a:rPr>
            <a:t>Software Developers for Retail </a:t>
          </a:r>
          <a:r>
            <a:rPr lang="en-US" sz="1300">
              <a:latin typeface="Arial" panose="020B0604020202020204" pitchFamily="34" charset="0"/>
              <a:cs typeface="Arial" panose="020B0604020202020204" pitchFamily="34" charset="0"/>
            </a:rPr>
            <a:t>Companies whose products have successfully completed the MAC Batch certification process and are developed for use/purchase by the general mailing public.</a:t>
          </a:r>
        </a:p>
        <a:p>
          <a:pPr algn="just"/>
          <a:endParaRPr lang="en-US" sz="1300">
            <a:latin typeface="Arial" panose="020B0604020202020204" pitchFamily="34" charset="0"/>
            <a:cs typeface="Arial" panose="020B0604020202020204" pitchFamily="34" charset="0"/>
          </a:endParaRPr>
        </a:p>
        <a:p>
          <a:pPr algn="just"/>
          <a:r>
            <a:rPr lang="en-US" sz="1300" b="1">
              <a:latin typeface="Arial" panose="020B0604020202020204" pitchFamily="34" charset="0"/>
              <a:cs typeface="Arial" panose="020B0604020202020204" pitchFamily="34" charset="0"/>
            </a:rPr>
            <a:t>In-House/Proprietary Use</a:t>
          </a:r>
          <a:r>
            <a:rPr lang="en-US" sz="1300">
              <a:latin typeface="Arial" panose="020B0604020202020204" pitchFamily="34" charset="0"/>
              <a:cs typeface="Arial" panose="020B0604020202020204" pitchFamily="34" charset="0"/>
            </a:rPr>
            <a:t> Companies that have successfully completed the MAC Batch certification process and presort their own mailings.</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1132"/>
  <sheetViews>
    <sheetView tabSelected="1" zoomScaleNormal="100" workbookViewId="0">
      <selection activeCell="A165" sqref="A165:XFD165"/>
    </sheetView>
  </sheetViews>
  <sheetFormatPr defaultRowHeight="13.8" x14ac:dyDescent="0.25"/>
  <cols>
    <col min="2" max="2" width="4.59765625" customWidth="1"/>
    <col min="3" max="3" width="5.59765625" customWidth="1"/>
    <col min="4" max="6" width="41.59765625" customWidth="1"/>
    <col min="7" max="7" width="9" customWidth="1"/>
    <col min="8" max="8" width="40.796875" customWidth="1"/>
    <col min="9" max="9" width="35.09765625" bestFit="1" customWidth="1"/>
    <col min="10" max="10" width="41.59765625" bestFit="1" customWidth="1"/>
    <col min="11" max="11" width="25.69921875" bestFit="1" customWidth="1"/>
    <col min="12" max="12" width="23.5" bestFit="1" customWidth="1"/>
    <col min="13" max="13" width="26.5" bestFit="1" customWidth="1"/>
    <col min="14" max="14" width="23.69921875" bestFit="1" customWidth="1"/>
    <col min="15" max="15" width="15.796875" bestFit="1" customWidth="1"/>
    <col min="16" max="16" width="9.09765625" bestFit="1" customWidth="1"/>
    <col min="17" max="17" width="14.19921875" bestFit="1" customWidth="1"/>
    <col min="18" max="18" width="23" bestFit="1" customWidth="1"/>
    <col min="19" max="19" width="22.09765625" bestFit="1" customWidth="1"/>
    <col min="20" max="20" width="17.296875" bestFit="1" customWidth="1"/>
  </cols>
  <sheetData>
    <row r="2" spans="2:9" x14ac:dyDescent="0.25">
      <c r="C2" s="1"/>
      <c r="D2" s="1"/>
      <c r="E2" s="1"/>
      <c r="F2" s="1"/>
      <c r="H2" s="26" t="s">
        <v>138</v>
      </c>
      <c r="I2" s="27">
        <v>45678</v>
      </c>
    </row>
    <row r="3" spans="2:9" ht="16.8" x14ac:dyDescent="0.3">
      <c r="B3" s="2"/>
      <c r="C3" s="3"/>
      <c r="D3" s="3"/>
      <c r="E3" s="3"/>
      <c r="F3" s="3"/>
    </row>
    <row r="4" spans="2:9" ht="17.399999999999999" x14ac:dyDescent="0.3">
      <c r="B4" s="2"/>
      <c r="C4" s="43" t="s">
        <v>0</v>
      </c>
      <c r="D4" s="43"/>
      <c r="E4" s="43"/>
      <c r="F4" s="43"/>
    </row>
    <row r="5" spans="2:9" ht="17.399999999999999" x14ac:dyDescent="0.3">
      <c r="B5" s="2"/>
      <c r="C5" s="44" t="s">
        <v>1</v>
      </c>
      <c r="D5" s="44"/>
      <c r="E5" s="44"/>
      <c r="F5" s="44"/>
    </row>
    <row r="6" spans="2:9" ht="15.75" customHeight="1" x14ac:dyDescent="0.3">
      <c r="B6" s="2"/>
      <c r="C6" s="45" t="s">
        <v>139</v>
      </c>
      <c r="D6" s="45"/>
      <c r="E6" s="45"/>
      <c r="F6" s="45"/>
    </row>
    <row r="7" spans="2:9" ht="15.75" customHeight="1" x14ac:dyDescent="0.3">
      <c r="B7" s="2"/>
      <c r="C7" s="4"/>
      <c r="D7" s="4"/>
      <c r="E7" s="4"/>
      <c r="F7" s="4"/>
    </row>
    <row r="8" spans="2:9" ht="15.75" customHeight="1" x14ac:dyDescent="0.3">
      <c r="B8" s="2"/>
      <c r="C8" s="4"/>
      <c r="D8" s="4"/>
      <c r="E8" s="4"/>
      <c r="F8" s="4"/>
    </row>
    <row r="9" spans="2:9" ht="15.75" customHeight="1" x14ac:dyDescent="0.3">
      <c r="B9" s="2"/>
      <c r="C9" s="5"/>
      <c r="D9" s="4"/>
      <c r="E9" s="4"/>
      <c r="F9" s="4"/>
    </row>
    <row r="10" spans="2:9" ht="15.75" customHeight="1" x14ac:dyDescent="0.3">
      <c r="B10" s="2"/>
      <c r="C10" s="5"/>
      <c r="D10" s="4"/>
      <c r="E10" s="4"/>
      <c r="F10" s="4"/>
    </row>
    <row r="11" spans="2:9" ht="15.75" customHeight="1" x14ac:dyDescent="0.3">
      <c r="B11" s="2"/>
      <c r="C11" s="5"/>
      <c r="D11" s="5"/>
      <c r="E11" s="5"/>
      <c r="F11" s="6"/>
    </row>
    <row r="12" spans="2:9" ht="15.75" customHeight="1" x14ac:dyDescent="0.3">
      <c r="B12" s="2"/>
      <c r="C12" s="5"/>
      <c r="D12" s="5"/>
      <c r="E12" s="5"/>
      <c r="F12" s="6"/>
    </row>
    <row r="13" spans="2:9" ht="15.75" customHeight="1" x14ac:dyDescent="0.3">
      <c r="B13" s="2"/>
      <c r="C13" s="5"/>
      <c r="D13" s="5"/>
      <c r="E13" s="5"/>
      <c r="F13" s="6"/>
    </row>
    <row r="14" spans="2:9" ht="15.75" customHeight="1" x14ac:dyDescent="0.3">
      <c r="B14" s="2"/>
      <c r="C14" s="5"/>
      <c r="D14" s="5"/>
      <c r="E14" s="5"/>
      <c r="F14" s="6"/>
    </row>
    <row r="15" spans="2:9" ht="15.75" customHeight="1" x14ac:dyDescent="0.3">
      <c r="B15" s="2"/>
      <c r="C15" s="5"/>
      <c r="D15" s="5"/>
      <c r="E15" s="5"/>
      <c r="F15" s="6"/>
    </row>
    <row r="16" spans="2:9" ht="15" x14ac:dyDescent="0.3">
      <c r="B16" s="2"/>
      <c r="C16" s="1"/>
      <c r="D16" s="5"/>
      <c r="E16" s="5"/>
      <c r="F16" s="6"/>
    </row>
    <row r="17" spans="2:6" ht="17.25" customHeight="1" x14ac:dyDescent="0.3">
      <c r="B17" s="2"/>
      <c r="C17" s="3"/>
      <c r="D17" s="5"/>
      <c r="E17" s="5"/>
      <c r="F17" s="6"/>
    </row>
    <row r="18" spans="2:6" ht="14.4" x14ac:dyDescent="0.3">
      <c r="B18" s="2"/>
      <c r="C18" s="1"/>
      <c r="D18" s="7"/>
      <c r="E18" s="7"/>
      <c r="F18" s="8"/>
    </row>
    <row r="19" spans="2:6" ht="16.8" x14ac:dyDescent="0.3">
      <c r="B19" s="2"/>
      <c r="C19" s="1"/>
      <c r="D19" s="9"/>
      <c r="E19" s="9"/>
      <c r="F19" s="10"/>
    </row>
    <row r="20" spans="2:6" ht="15" x14ac:dyDescent="0.3">
      <c r="B20" s="2"/>
      <c r="C20" s="1"/>
      <c r="D20" s="5"/>
      <c r="E20" s="5"/>
      <c r="F20" s="6"/>
    </row>
    <row r="21" spans="2:6" ht="15" x14ac:dyDescent="0.3">
      <c r="B21" s="2"/>
      <c r="C21" s="1"/>
      <c r="D21" s="5"/>
      <c r="E21" s="5"/>
      <c r="F21" s="6"/>
    </row>
    <row r="22" spans="2:6" ht="15" x14ac:dyDescent="0.3">
      <c r="B22" s="2"/>
      <c r="C22" s="1"/>
      <c r="D22" s="5"/>
      <c r="E22" s="5"/>
      <c r="F22" s="6"/>
    </row>
    <row r="23" spans="2:6" ht="15" x14ac:dyDescent="0.3">
      <c r="B23" s="2"/>
      <c r="C23" s="1"/>
      <c r="D23" s="5"/>
      <c r="E23" s="5"/>
      <c r="F23" s="5"/>
    </row>
    <row r="24" spans="2:6" ht="15" x14ac:dyDescent="0.3">
      <c r="B24" s="2"/>
      <c r="C24" s="1"/>
      <c r="D24" s="5"/>
      <c r="E24" s="5"/>
      <c r="F24" s="5"/>
    </row>
    <row r="25" spans="2:6" ht="15" x14ac:dyDescent="0.3">
      <c r="B25" s="2"/>
      <c r="C25" s="1"/>
      <c r="D25" s="5"/>
      <c r="E25" s="5"/>
      <c r="F25" s="5"/>
    </row>
    <row r="26" spans="2:6" ht="17.25" customHeight="1" x14ac:dyDescent="0.3">
      <c r="B26" s="2"/>
      <c r="C26" s="3"/>
      <c r="D26" s="3"/>
      <c r="E26" s="3"/>
      <c r="F26" s="3"/>
    </row>
    <row r="27" spans="2:6" ht="15.6" x14ac:dyDescent="0.3">
      <c r="B27" s="2"/>
      <c r="C27" s="1"/>
      <c r="D27" s="11"/>
      <c r="E27" s="5"/>
      <c r="F27" s="5"/>
    </row>
    <row r="28" spans="2:6" ht="16.8" x14ac:dyDescent="0.3">
      <c r="B28" s="2"/>
      <c r="C28" s="3"/>
      <c r="D28" s="12"/>
      <c r="E28" s="12"/>
      <c r="F28" s="12"/>
    </row>
    <row r="29" spans="2:6" ht="15" x14ac:dyDescent="0.3">
      <c r="B29" s="2"/>
      <c r="C29" s="1"/>
      <c r="D29" s="5"/>
      <c r="E29" s="5"/>
      <c r="F29" s="5"/>
    </row>
    <row r="30" spans="2:6" ht="15" x14ac:dyDescent="0.3">
      <c r="B30" s="2"/>
      <c r="C30" s="1"/>
      <c r="D30" s="5"/>
      <c r="E30" s="5"/>
      <c r="F30" s="5"/>
    </row>
    <row r="31" spans="2:6" ht="15" x14ac:dyDescent="0.3">
      <c r="B31" s="2"/>
      <c r="C31" s="1"/>
      <c r="D31" s="5"/>
      <c r="E31" s="5"/>
      <c r="F31" s="5"/>
    </row>
    <row r="32" spans="2:6" ht="15" x14ac:dyDescent="0.3">
      <c r="B32" s="2"/>
      <c r="C32" s="1"/>
      <c r="D32" s="5"/>
      <c r="E32" s="5"/>
      <c r="F32" s="5"/>
    </row>
    <row r="33" spans="2:6" ht="15.6" x14ac:dyDescent="0.3">
      <c r="B33" s="2"/>
      <c r="C33" s="1"/>
      <c r="D33" s="4"/>
      <c r="E33" s="5"/>
      <c r="F33" s="5"/>
    </row>
    <row r="34" spans="2:6" ht="15.6" x14ac:dyDescent="0.3">
      <c r="B34" s="2"/>
      <c r="C34" s="1"/>
      <c r="D34" s="11"/>
      <c r="E34" s="5"/>
      <c r="F34" s="5"/>
    </row>
    <row r="35" spans="2:6" ht="15.6" x14ac:dyDescent="0.3">
      <c r="B35" s="2"/>
      <c r="C35" s="1"/>
      <c r="D35" s="5"/>
      <c r="E35" s="13"/>
      <c r="F35" s="13"/>
    </row>
    <row r="36" spans="2:6" ht="15.6" x14ac:dyDescent="0.3">
      <c r="B36" s="2"/>
      <c r="C36" s="4"/>
      <c r="D36" s="4"/>
      <c r="E36" s="4"/>
      <c r="F36" s="4"/>
    </row>
    <row r="37" spans="2:6" ht="15" x14ac:dyDescent="0.3">
      <c r="B37" s="2"/>
      <c r="C37" s="1"/>
      <c r="D37" s="5"/>
      <c r="E37" s="5"/>
      <c r="F37" s="5"/>
    </row>
    <row r="38" spans="2:6" ht="15" x14ac:dyDescent="0.3">
      <c r="B38" s="2"/>
      <c r="C38" s="1"/>
      <c r="D38" s="5"/>
      <c r="E38" s="5"/>
      <c r="F38" s="5"/>
    </row>
    <row r="39" spans="2:6" ht="15" x14ac:dyDescent="0.3">
      <c r="B39" s="2"/>
      <c r="C39" s="1"/>
      <c r="D39" s="5"/>
      <c r="E39" s="5"/>
      <c r="F39" s="5"/>
    </row>
    <row r="40" spans="2:6" ht="15" x14ac:dyDescent="0.3">
      <c r="B40" s="2"/>
      <c r="C40" s="1"/>
      <c r="D40" s="5"/>
      <c r="E40" s="5"/>
      <c r="F40" s="5"/>
    </row>
    <row r="41" spans="2:6" ht="15.6" x14ac:dyDescent="0.3">
      <c r="B41" s="2"/>
      <c r="C41" s="1"/>
      <c r="D41" s="11"/>
      <c r="E41" s="7"/>
      <c r="F41" s="7"/>
    </row>
    <row r="42" spans="2:6" ht="15.6" x14ac:dyDescent="0.3">
      <c r="B42" s="2"/>
      <c r="C42" s="1"/>
      <c r="D42" s="11"/>
      <c r="E42" s="5"/>
      <c r="F42" s="5"/>
    </row>
    <row r="43" spans="2:6" ht="15" x14ac:dyDescent="0.3">
      <c r="B43" s="2"/>
      <c r="C43" s="1"/>
      <c r="D43" s="5"/>
      <c r="E43" s="5"/>
      <c r="F43" s="5"/>
    </row>
    <row r="44" spans="2:6" ht="15" x14ac:dyDescent="0.3">
      <c r="B44" s="2"/>
      <c r="C44" s="1"/>
      <c r="D44" s="5"/>
      <c r="E44" s="5"/>
      <c r="F44" s="5"/>
    </row>
    <row r="45" spans="2:6" ht="15" x14ac:dyDescent="0.3">
      <c r="B45" s="2"/>
      <c r="C45" s="1"/>
      <c r="D45" s="5"/>
      <c r="E45" s="5"/>
      <c r="F45" s="5"/>
    </row>
    <row r="46" spans="2:6" ht="15" x14ac:dyDescent="0.3">
      <c r="B46" s="2"/>
      <c r="C46" s="14"/>
      <c r="D46" s="5"/>
      <c r="E46" s="5"/>
      <c r="F46" s="5"/>
    </row>
    <row r="47" spans="2:6" ht="15.6" x14ac:dyDescent="0.3">
      <c r="B47" s="2"/>
      <c r="C47" s="1"/>
      <c r="D47" s="11"/>
      <c r="E47" s="15"/>
      <c r="F47" s="4"/>
    </row>
    <row r="48" spans="2:6" ht="15" customHeight="1" x14ac:dyDescent="0.3">
      <c r="B48" s="2"/>
      <c r="C48" s="1"/>
      <c r="D48" s="37"/>
      <c r="E48" s="37"/>
      <c r="F48" s="37"/>
    </row>
    <row r="49" spans="2:6" ht="15" customHeight="1" x14ac:dyDescent="0.3">
      <c r="B49" s="2"/>
      <c r="C49" s="1"/>
      <c r="D49" s="37"/>
      <c r="E49" s="37"/>
      <c r="F49" s="37"/>
    </row>
    <row r="50" spans="2:6" ht="15.6" x14ac:dyDescent="0.3">
      <c r="B50" s="2"/>
      <c r="C50" s="1"/>
      <c r="D50" s="5"/>
      <c r="E50" s="15"/>
      <c r="F50" s="16"/>
    </row>
    <row r="51" spans="2:6" ht="15" x14ac:dyDescent="0.3">
      <c r="B51" s="2"/>
      <c r="C51" s="1"/>
      <c r="D51" s="5"/>
      <c r="E51" s="5"/>
      <c r="F51" s="5"/>
    </row>
    <row r="52" spans="2:6" ht="15" x14ac:dyDescent="0.3">
      <c r="B52" s="2"/>
      <c r="C52" s="1"/>
      <c r="D52" s="5"/>
      <c r="E52" s="5"/>
      <c r="F52" s="5"/>
    </row>
    <row r="53" spans="2:6" ht="15" x14ac:dyDescent="0.3">
      <c r="B53" s="2"/>
      <c r="C53" s="1"/>
      <c r="D53" s="5"/>
      <c r="E53" s="5"/>
      <c r="F53" s="5"/>
    </row>
    <row r="54" spans="2:6" ht="15.6" x14ac:dyDescent="0.3">
      <c r="B54" s="2"/>
      <c r="C54" s="1"/>
      <c r="D54" s="11"/>
      <c r="E54" s="5"/>
      <c r="F54" s="5"/>
    </row>
    <row r="55" spans="2:6" ht="15" x14ac:dyDescent="0.3">
      <c r="B55" s="2"/>
      <c r="C55" s="1"/>
      <c r="D55" s="5"/>
      <c r="E55" s="5"/>
      <c r="F55" s="5"/>
    </row>
    <row r="56" spans="2:6" ht="15" x14ac:dyDescent="0.3">
      <c r="B56" s="2"/>
      <c r="C56" s="1"/>
      <c r="D56" s="5"/>
      <c r="E56" s="5"/>
      <c r="F56" s="5"/>
    </row>
    <row r="57" spans="2:6" ht="15" x14ac:dyDescent="0.3">
      <c r="B57" s="2"/>
      <c r="C57" s="1"/>
      <c r="D57" s="5"/>
      <c r="E57" s="5"/>
      <c r="F57" s="5"/>
    </row>
    <row r="58" spans="2:6" ht="15" x14ac:dyDescent="0.3">
      <c r="B58" s="2"/>
      <c r="C58" s="1"/>
      <c r="D58" s="5"/>
      <c r="E58" s="5"/>
      <c r="F58" s="5"/>
    </row>
    <row r="59" spans="2:6" ht="15" x14ac:dyDescent="0.3">
      <c r="B59" s="2"/>
      <c r="C59" s="1"/>
      <c r="D59" s="5"/>
      <c r="E59" s="5"/>
      <c r="F59" s="5"/>
    </row>
    <row r="60" spans="2:6" ht="15.6" x14ac:dyDescent="0.3">
      <c r="B60" s="2"/>
      <c r="C60" s="1"/>
      <c r="D60" s="11"/>
      <c r="E60" s="5"/>
      <c r="F60" s="5"/>
    </row>
    <row r="61" spans="2:6" ht="15" x14ac:dyDescent="0.3">
      <c r="B61" s="2"/>
      <c r="C61" s="1"/>
      <c r="D61" s="5"/>
      <c r="E61" s="5"/>
      <c r="F61" s="5"/>
    </row>
    <row r="62" spans="2:6" ht="15" x14ac:dyDescent="0.3">
      <c r="B62" s="2"/>
      <c r="C62" s="1"/>
      <c r="D62" s="5"/>
      <c r="E62" s="5"/>
      <c r="F62" s="5"/>
    </row>
    <row r="63" spans="2:6" ht="15.6" x14ac:dyDescent="0.3">
      <c r="B63" s="2"/>
      <c r="C63" s="1"/>
      <c r="D63" s="11"/>
      <c r="E63" s="5"/>
      <c r="F63" s="5"/>
    </row>
    <row r="64" spans="2:6" ht="15" x14ac:dyDescent="0.3">
      <c r="B64" s="2"/>
      <c r="C64" s="1"/>
      <c r="D64" s="5"/>
      <c r="E64" s="5"/>
      <c r="F64" s="5"/>
    </row>
    <row r="65" spans="2:7" ht="15" x14ac:dyDescent="0.3">
      <c r="B65" s="2"/>
      <c r="C65" s="1"/>
      <c r="D65" s="5"/>
      <c r="E65" s="5"/>
      <c r="F65" s="5"/>
    </row>
    <row r="66" spans="2:7" ht="15" x14ac:dyDescent="0.3">
      <c r="B66" s="2"/>
      <c r="C66" s="1"/>
      <c r="D66" s="5"/>
      <c r="E66" s="5"/>
      <c r="F66" s="5"/>
    </row>
    <row r="67" spans="2:7" ht="15.6" x14ac:dyDescent="0.3">
      <c r="B67" s="2"/>
      <c r="C67" s="1"/>
      <c r="D67" s="11"/>
      <c r="E67" s="5"/>
      <c r="F67" s="5"/>
    </row>
    <row r="68" spans="2:7" ht="15" x14ac:dyDescent="0.3">
      <c r="B68" s="2"/>
      <c r="C68" s="1"/>
      <c r="D68" s="5"/>
      <c r="E68" s="5"/>
      <c r="F68" s="5"/>
    </row>
    <row r="69" spans="2:7" ht="15" x14ac:dyDescent="0.3">
      <c r="B69" s="2"/>
      <c r="C69" s="1"/>
      <c r="D69" s="5"/>
      <c r="E69" s="5"/>
      <c r="F69" s="5"/>
    </row>
    <row r="70" spans="2:7" ht="15" x14ac:dyDescent="0.3">
      <c r="B70" s="2"/>
      <c r="C70" s="1"/>
      <c r="D70" s="5"/>
      <c r="E70" s="5"/>
      <c r="F70" s="5"/>
    </row>
    <row r="71" spans="2:7" ht="15" x14ac:dyDescent="0.3">
      <c r="B71" s="2"/>
      <c r="C71" s="1"/>
      <c r="D71" s="5"/>
      <c r="E71" s="5"/>
      <c r="F71" s="5"/>
    </row>
    <row r="72" spans="2:7" ht="15" x14ac:dyDescent="0.3">
      <c r="B72" s="17"/>
      <c r="C72" s="14"/>
      <c r="D72" s="5"/>
      <c r="E72" s="5"/>
      <c r="F72" s="5"/>
    </row>
    <row r="73" spans="2:7" ht="15.6" x14ac:dyDescent="0.3">
      <c r="B73" s="2"/>
      <c r="C73" s="1"/>
      <c r="D73" s="11"/>
      <c r="E73" s="15"/>
      <c r="F73" s="4"/>
    </row>
    <row r="74" spans="2:7" ht="15" customHeight="1" x14ac:dyDescent="0.3">
      <c r="B74" s="2"/>
      <c r="C74" s="1"/>
      <c r="D74" s="4"/>
      <c r="E74" s="4"/>
      <c r="F74" s="4"/>
    </row>
    <row r="75" spans="2:7" ht="15" customHeight="1" x14ac:dyDescent="0.3">
      <c r="B75" s="2"/>
      <c r="C75" s="1"/>
      <c r="D75" s="4"/>
      <c r="E75" s="4"/>
      <c r="F75" s="4"/>
    </row>
    <row r="76" spans="2:7" ht="15" x14ac:dyDescent="0.3">
      <c r="B76" s="2"/>
      <c r="C76" s="1"/>
      <c r="D76" s="5"/>
      <c r="E76" s="18"/>
      <c r="F76" s="19"/>
    </row>
    <row r="77" spans="2:7" ht="15" x14ac:dyDescent="0.3">
      <c r="B77" s="2"/>
      <c r="C77" s="5"/>
      <c r="D77" s="18"/>
      <c r="E77" s="19"/>
      <c r="F77" s="20"/>
      <c r="G77">
        <f>77-2+1</f>
        <v>76</v>
      </c>
    </row>
    <row r="78" spans="2:7" ht="14.4" x14ac:dyDescent="0.3">
      <c r="B78" s="2"/>
      <c r="C78" s="1"/>
      <c r="D78" s="1"/>
      <c r="E78" s="1"/>
      <c r="F78" s="1"/>
    </row>
    <row r="79" spans="2:7" ht="16.8" x14ac:dyDescent="0.3">
      <c r="B79" s="2"/>
      <c r="C79" s="39" t="s">
        <v>2</v>
      </c>
      <c r="D79" s="39"/>
      <c r="E79" s="39"/>
      <c r="F79" s="39"/>
    </row>
    <row r="80" spans="2:7" ht="16.8" x14ac:dyDescent="0.3">
      <c r="B80" s="2"/>
      <c r="C80" s="40" t="s">
        <v>3</v>
      </c>
      <c r="D80" s="40"/>
      <c r="E80" s="40"/>
      <c r="F80" s="40"/>
    </row>
    <row r="81" spans="2:10" ht="14.4" x14ac:dyDescent="0.3">
      <c r="B81" s="2"/>
      <c r="C81" s="1"/>
      <c r="D81" s="7"/>
      <c r="E81" s="7"/>
      <c r="F81" s="7"/>
    </row>
    <row r="82" spans="2:10" ht="15.6" x14ac:dyDescent="0.3">
      <c r="B82" s="2"/>
      <c r="C82" s="41" t="str">
        <f t="shared" ref="C82:C91" si="0">+J82</f>
        <v xml:space="preserve">Company Name:    ACCUZIP INC.  </v>
      </c>
      <c r="D82" s="41"/>
      <c r="E82" s="41"/>
      <c r="F82" s="41"/>
      <c r="I82" s="2"/>
      <c r="J82" s="2" t="s">
        <v>4</v>
      </c>
    </row>
    <row r="83" spans="2:10" ht="15.6" x14ac:dyDescent="0.3">
      <c r="B83" s="2"/>
      <c r="C83" s="41" t="str">
        <f t="shared" si="0"/>
        <v xml:space="preserve">Product Name:    ACCUMANIFEST  </v>
      </c>
      <c r="D83" s="41"/>
      <c r="E83" s="41"/>
      <c r="F83" s="41"/>
      <c r="I83" s="2"/>
      <c r="J83" s="2" t="s">
        <v>5</v>
      </c>
    </row>
    <row r="84" spans="2:10" ht="15.6" x14ac:dyDescent="0.3">
      <c r="B84" s="2"/>
      <c r="C84" s="41" t="str">
        <f t="shared" si="0"/>
        <v xml:space="preserve">Product Version:    1.11  </v>
      </c>
      <c r="D84" s="41"/>
      <c r="E84" s="41"/>
      <c r="F84" s="41"/>
      <c r="I84" s="2"/>
      <c r="J84" s="2" t="s">
        <v>6</v>
      </c>
    </row>
    <row r="85" spans="2:10" ht="15" x14ac:dyDescent="0.3">
      <c r="B85" s="2"/>
      <c r="C85" s="38" t="str">
        <f t="shared" si="0"/>
        <v xml:space="preserve">Sales Contact:    Sales </v>
      </c>
      <c r="D85" s="38"/>
      <c r="E85" s="38"/>
      <c r="F85" s="38"/>
      <c r="I85" s="2"/>
      <c r="J85" s="2" t="s">
        <v>7</v>
      </c>
    </row>
    <row r="86" spans="2:10" ht="15" x14ac:dyDescent="0.3">
      <c r="B86" s="2"/>
      <c r="C86" s="38" t="str">
        <f t="shared" si="0"/>
        <v xml:space="preserve">Address:    3216 El Camino Real </v>
      </c>
      <c r="D86" s="38"/>
      <c r="E86" s="38"/>
      <c r="F86" s="38"/>
      <c r="I86" s="2"/>
      <c r="J86" s="2" t="s">
        <v>8</v>
      </c>
    </row>
    <row r="87" spans="2:10" ht="15" x14ac:dyDescent="0.3">
      <c r="B87" s="2"/>
      <c r="C87" s="38" t="str">
        <f t="shared" si="0"/>
        <v>City State Zip:    Atascadero CA  93422-2500</v>
      </c>
      <c r="D87" s="38"/>
      <c r="E87" s="38"/>
      <c r="F87" s="38"/>
      <c r="I87" s="2"/>
      <c r="J87" s="2" t="s">
        <v>140</v>
      </c>
    </row>
    <row r="88" spans="2:10" ht="15" x14ac:dyDescent="0.3">
      <c r="B88" s="2"/>
      <c r="C88" s="38" t="str">
        <f t="shared" si="0"/>
        <v xml:space="preserve">Phone:    (805) 461-7300 </v>
      </c>
      <c r="D88" s="38"/>
      <c r="E88" s="38"/>
      <c r="F88" s="38"/>
      <c r="I88" s="2"/>
      <c r="J88" s="2" t="s">
        <v>9</v>
      </c>
    </row>
    <row r="89" spans="2:10" ht="15" x14ac:dyDescent="0.3">
      <c r="B89" s="2"/>
      <c r="C89" s="38" t="str">
        <f t="shared" si="0"/>
        <v xml:space="preserve">Fax:    (877) 839-6531 </v>
      </c>
      <c r="D89" s="38"/>
      <c r="E89" s="38"/>
      <c r="F89" s="38"/>
      <c r="I89" s="2"/>
      <c r="J89" s="2" t="s">
        <v>10</v>
      </c>
    </row>
    <row r="90" spans="2:10" ht="15" x14ac:dyDescent="0.3">
      <c r="B90" s="2"/>
      <c r="C90" s="38" t="str">
        <f t="shared" si="0"/>
        <v xml:space="preserve">Email:    sales@accuzip.com </v>
      </c>
      <c r="D90" s="38"/>
      <c r="E90" s="38"/>
      <c r="F90" s="38"/>
      <c r="I90" s="2"/>
      <c r="J90" s="2" t="s">
        <v>11</v>
      </c>
    </row>
    <row r="91" spans="2:10" ht="15" x14ac:dyDescent="0.3">
      <c r="B91" s="2"/>
      <c r="C91" s="38" t="str">
        <f t="shared" si="0"/>
        <v xml:space="preserve">Web:    www.accuzip.com </v>
      </c>
      <c r="D91" s="38"/>
      <c r="E91" s="38"/>
      <c r="F91" s="38"/>
      <c r="I91" s="2"/>
      <c r="J91" s="2" t="s">
        <v>12</v>
      </c>
    </row>
    <row r="92" spans="2:10" ht="14.4" x14ac:dyDescent="0.3">
      <c r="B92" s="2"/>
      <c r="C92" s="1"/>
      <c r="D92" s="7"/>
      <c r="E92" s="7"/>
      <c r="F92" s="7"/>
    </row>
    <row r="93" spans="2:10" ht="16.8" x14ac:dyDescent="0.3">
      <c r="B93" s="2"/>
      <c r="C93" s="36" t="s">
        <v>13</v>
      </c>
      <c r="D93" s="36"/>
      <c r="E93" s="36"/>
      <c r="F93" s="36"/>
    </row>
    <row r="94" spans="2:10" ht="15.6" x14ac:dyDescent="0.3">
      <c r="B94" s="2"/>
      <c r="C94" s="1"/>
      <c r="D94" s="11"/>
      <c r="E94" s="11"/>
      <c r="F94" s="11"/>
      <c r="G94" s="2"/>
      <c r="H94" s="2" t="s">
        <v>14</v>
      </c>
    </row>
    <row r="95" spans="2:10" ht="15.6" x14ac:dyDescent="0.3">
      <c r="B95" s="2"/>
      <c r="C95" s="1"/>
      <c r="D95" s="11" t="str">
        <f>H94</f>
        <v xml:space="preserve">Standard Mail </v>
      </c>
      <c r="E95" s="11" t="str">
        <f>H95</f>
        <v xml:space="preserve">First Class </v>
      </c>
      <c r="F95" s="11" t="str">
        <f>H98</f>
        <v xml:space="preserve">Periodical </v>
      </c>
      <c r="G95" s="2"/>
      <c r="H95" s="2" t="s">
        <v>15</v>
      </c>
    </row>
    <row r="96" spans="2:10" ht="15" x14ac:dyDescent="0.3">
      <c r="B96" s="2"/>
      <c r="C96" s="1"/>
      <c r="D96" s="5"/>
      <c r="E96" s="5"/>
      <c r="F96" s="5"/>
      <c r="G96" s="2"/>
      <c r="H96" s="2" t="s">
        <v>16</v>
      </c>
    </row>
    <row r="97" spans="2:20" ht="15" x14ac:dyDescent="0.3">
      <c r="B97" s="2"/>
      <c r="C97" s="1"/>
      <c r="D97" s="5"/>
      <c r="E97" s="5" t="str">
        <f>H96</f>
        <v xml:space="preserve">✔MAC Batch Automation Flats - Tray Based Option </v>
      </c>
      <c r="F97" s="5"/>
      <c r="G97" s="2"/>
      <c r="H97" s="2" t="s">
        <v>17</v>
      </c>
    </row>
    <row r="98" spans="2:20" ht="15" x14ac:dyDescent="0.3">
      <c r="B98" s="2"/>
      <c r="C98" s="1"/>
      <c r="D98" s="5"/>
      <c r="E98" s="5"/>
      <c r="F98" s="5"/>
      <c r="G98" s="2"/>
      <c r="H98" s="2" t="s">
        <v>18</v>
      </c>
    </row>
    <row r="99" spans="2:20" ht="15" x14ac:dyDescent="0.3">
      <c r="B99" s="2"/>
      <c r="C99" s="1"/>
      <c r="D99" s="5"/>
      <c r="E99" s="5" t="str">
        <f>H97</f>
        <v xml:space="preserve">✔MAC Batch Automation Letters </v>
      </c>
      <c r="F99" s="5"/>
      <c r="G99" s="2"/>
      <c r="H99" s="2" t="s">
        <v>19</v>
      </c>
    </row>
    <row r="100" spans="2:20" ht="15" x14ac:dyDescent="0.3">
      <c r="B100" s="2"/>
      <c r="C100" s="1"/>
      <c r="D100" s="5"/>
      <c r="E100" s="5"/>
      <c r="F100" s="5"/>
      <c r="H100" s="2" t="s">
        <v>20</v>
      </c>
    </row>
    <row r="101" spans="2:20" ht="15" x14ac:dyDescent="0.3">
      <c r="B101" s="2"/>
      <c r="C101" s="1"/>
      <c r="D101" s="5"/>
      <c r="E101" s="5"/>
      <c r="F101" s="5"/>
      <c r="H101" s="2" t="s">
        <v>21</v>
      </c>
    </row>
    <row r="102" spans="2:20" ht="16.8" x14ac:dyDescent="0.3">
      <c r="B102" s="2"/>
      <c r="C102" s="36" t="s">
        <v>22</v>
      </c>
      <c r="D102" s="36"/>
      <c r="E102" s="36"/>
      <c r="F102" s="36"/>
      <c r="H102" s="2" t="s">
        <v>23</v>
      </c>
    </row>
    <row r="103" spans="2:20" ht="15.6" x14ac:dyDescent="0.3">
      <c r="B103" s="2"/>
      <c r="C103" s="1"/>
      <c r="D103" s="11"/>
      <c r="E103" s="5"/>
      <c r="F103" s="5"/>
      <c r="H103" s="2" t="s">
        <v>24</v>
      </c>
    </row>
    <row r="104" spans="2:20" ht="15.6" x14ac:dyDescent="0.3">
      <c r="B104" s="2"/>
      <c r="C104" s="1"/>
      <c r="D104" s="11" t="s">
        <v>25</v>
      </c>
      <c r="E104" s="5"/>
      <c r="F104" s="5"/>
      <c r="H104" s="2" t="s">
        <v>26</v>
      </c>
      <c r="I104" s="2" t="s">
        <v>25</v>
      </c>
    </row>
    <row r="105" spans="2:20" ht="15" x14ac:dyDescent="0.3">
      <c r="B105" s="2"/>
      <c r="C105" s="1"/>
      <c r="D105" s="5" t="str">
        <f>I105</f>
        <v xml:space="preserve">✔Additional User Documentation (Any) </v>
      </c>
      <c r="E105" s="5" t="str">
        <f t="shared" ref="E105:F108" si="1">J105</f>
        <v xml:space="preserve">✔Optional Endorsement Lines (OELs) </v>
      </c>
      <c r="F105" s="5" t="str">
        <f t="shared" si="1"/>
        <v xml:space="preserve">✔Job Setup/Parameter Report </v>
      </c>
      <c r="H105" s="2" t="s">
        <v>27</v>
      </c>
      <c r="I105" s="21" t="s">
        <v>21</v>
      </c>
      <c r="J105" s="21" t="s">
        <v>23</v>
      </c>
      <c r="K105" s="21" t="s">
        <v>24</v>
      </c>
      <c r="L105" s="21" t="s">
        <v>26</v>
      </c>
      <c r="M105" s="21" t="s">
        <v>27</v>
      </c>
      <c r="N105" s="21" t="s">
        <v>28</v>
      </c>
      <c r="O105" s="21" t="s">
        <v>29</v>
      </c>
      <c r="P105" s="21" t="s">
        <v>30</v>
      </c>
      <c r="Q105" s="21" t="s">
        <v>31</v>
      </c>
      <c r="R105" s="21" t="s">
        <v>32</v>
      </c>
      <c r="S105" s="21" t="s">
        <v>33</v>
      </c>
      <c r="T105" s="21" t="s">
        <v>34</v>
      </c>
    </row>
    <row r="106" spans="2:20" ht="15" x14ac:dyDescent="0.3">
      <c r="B106" s="2"/>
      <c r="C106" s="1"/>
      <c r="D106" s="5" t="str">
        <f>I106</f>
        <v xml:space="preserve">✔USPS Qualification Report </v>
      </c>
      <c r="E106" s="5" t="str">
        <f t="shared" si="1"/>
        <v xml:space="preserve">✔Manifest Summary by Weight </v>
      </c>
      <c r="F106" s="5" t="str">
        <f t="shared" si="1"/>
        <v xml:space="preserve">✔Manifest Summary Report </v>
      </c>
      <c r="H106" s="2" t="s">
        <v>28</v>
      </c>
      <c r="I106" s="2" t="str">
        <f>L105</f>
        <v xml:space="preserve">✔USPS Qualification Report </v>
      </c>
      <c r="J106" s="2" t="str">
        <f t="shared" ref="J106:K106" si="2">M105</f>
        <v xml:space="preserve">✔Manifest Summary by Weight </v>
      </c>
      <c r="K106" s="2" t="str">
        <f t="shared" si="2"/>
        <v xml:space="preserve">✔Manifest Summary Report </v>
      </c>
    </row>
    <row r="107" spans="2:20" ht="15" x14ac:dyDescent="0.3">
      <c r="B107" s="2"/>
      <c r="C107" s="1"/>
      <c r="D107" s="5" t="str">
        <f>I107</f>
        <v xml:space="preserve">✔Manifest Report </v>
      </c>
      <c r="E107" s="5" t="str">
        <f t="shared" si="1"/>
        <v xml:space="preserve">✔Keyline </v>
      </c>
      <c r="F107" s="5" t="str">
        <f t="shared" si="1"/>
        <v xml:space="preserve">✔Floating Batch </v>
      </c>
      <c r="H107" s="2" t="s">
        <v>29</v>
      </c>
      <c r="I107" s="2" t="str">
        <f>O105</f>
        <v xml:space="preserve">✔Manifest Report </v>
      </c>
      <c r="J107" s="2" t="str">
        <f t="shared" ref="J107:K107" si="3">P105</f>
        <v xml:space="preserve">✔Keyline </v>
      </c>
      <c r="K107" s="2" t="str">
        <f t="shared" si="3"/>
        <v xml:space="preserve">✔Floating Batch </v>
      </c>
    </row>
    <row r="108" spans="2:20" ht="15" x14ac:dyDescent="0.3">
      <c r="B108" s="2"/>
      <c r="C108" s="1"/>
      <c r="D108" s="5" t="str">
        <f>I108</f>
        <v xml:space="preserve">✔Origin 3-digit Trays/Sacks </v>
      </c>
      <c r="E108" s="5" t="str">
        <f t="shared" si="1"/>
        <v xml:space="preserve">✔IM Barcoded Tray Labels </v>
      </c>
      <c r="F108" s="5" t="str">
        <f t="shared" si="1"/>
        <v xml:space="preserve">✔Origin AADC Trays </v>
      </c>
      <c r="H108" s="2" t="s">
        <v>30</v>
      </c>
      <c r="I108" s="2" t="str">
        <f>R105</f>
        <v xml:space="preserve">✔Origin 3-digit Trays/Sacks </v>
      </c>
      <c r="J108" s="2" t="str">
        <f t="shared" ref="J108:K108" si="4">S105</f>
        <v xml:space="preserve">✔IM Barcoded Tray Labels </v>
      </c>
      <c r="K108" s="2" t="str">
        <f t="shared" si="4"/>
        <v xml:space="preserve">✔Origin AADC Trays </v>
      </c>
    </row>
    <row r="109" spans="2:20" ht="15" x14ac:dyDescent="0.3">
      <c r="B109" s="2"/>
      <c r="C109" s="1"/>
      <c r="D109" s="5"/>
      <c r="E109" s="5"/>
      <c r="F109" s="5"/>
      <c r="H109" s="2" t="s">
        <v>31</v>
      </c>
      <c r="I109" s="2">
        <f>U29</f>
        <v>0</v>
      </c>
      <c r="J109" s="2">
        <f>V29</f>
        <v>0</v>
      </c>
      <c r="K109" s="2">
        <f>W29</f>
        <v>0</v>
      </c>
    </row>
    <row r="110" spans="2:20" ht="15.6" x14ac:dyDescent="0.3">
      <c r="B110" s="2"/>
      <c r="C110" s="1"/>
      <c r="D110" s="11"/>
      <c r="E110" s="5"/>
      <c r="F110" s="5"/>
      <c r="H110" s="2" t="s">
        <v>32</v>
      </c>
    </row>
    <row r="111" spans="2:20" ht="15.6" x14ac:dyDescent="0.3">
      <c r="B111" s="2"/>
      <c r="C111" s="1"/>
      <c r="D111" s="5"/>
      <c r="E111" s="13"/>
      <c r="F111" s="13"/>
      <c r="H111" s="2" t="s">
        <v>33</v>
      </c>
    </row>
    <row r="112" spans="2:20" ht="15.6" x14ac:dyDescent="0.3">
      <c r="B112" s="2"/>
      <c r="C112" s="1"/>
      <c r="D112" s="11" t="s">
        <v>35</v>
      </c>
      <c r="E112" s="5"/>
      <c r="F112" s="5"/>
      <c r="H112" s="2" t="s">
        <v>34</v>
      </c>
      <c r="I112" s="2" t="s">
        <v>35</v>
      </c>
    </row>
    <row r="113" spans="2:12" ht="15" x14ac:dyDescent="0.3">
      <c r="B113" s="2"/>
      <c r="C113" s="1"/>
      <c r="D113" s="5" t="str">
        <f>I113</f>
        <v xml:space="preserve">✔Reduced Overflow </v>
      </c>
      <c r="E113" s="5" t="str">
        <f>J113</f>
        <v xml:space="preserve">✔5-digit\Scheme Trays </v>
      </c>
      <c r="F113" s="5" t="str">
        <f>K113</f>
        <v xml:space="preserve">✔3-digit\Scheme Trays </v>
      </c>
      <c r="H113" s="2" t="s">
        <v>36</v>
      </c>
      <c r="I113" s="21" t="s">
        <v>37</v>
      </c>
      <c r="J113" s="21" t="s">
        <v>38</v>
      </c>
      <c r="K113" s="21" t="s">
        <v>39</v>
      </c>
      <c r="L113" s="21" t="s">
        <v>40</v>
      </c>
    </row>
    <row r="114" spans="2:12" ht="15" x14ac:dyDescent="0.3">
      <c r="B114" s="2"/>
      <c r="C114" s="1"/>
      <c r="D114" s="5" t="str">
        <f>I114</f>
        <v xml:space="preserve">✔AADC Trays </v>
      </c>
      <c r="E114" s="5"/>
      <c r="F114" s="5"/>
      <c r="H114" s="2" t="s">
        <v>37</v>
      </c>
      <c r="I114" s="2" t="str">
        <f>L113</f>
        <v xml:space="preserve">✔AADC Trays </v>
      </c>
      <c r="J114" s="2">
        <f t="shared" ref="J114:K114" si="5">M113</f>
        <v>0</v>
      </c>
      <c r="K114" s="2">
        <f t="shared" si="5"/>
        <v>0</v>
      </c>
    </row>
    <row r="115" spans="2:12" ht="15" x14ac:dyDescent="0.3">
      <c r="B115" s="2"/>
      <c r="C115" s="1"/>
      <c r="D115" s="5"/>
      <c r="E115" s="5"/>
      <c r="F115" s="5"/>
      <c r="H115" s="2" t="s">
        <v>38</v>
      </c>
      <c r="I115" s="2">
        <f>O113</f>
        <v>0</v>
      </c>
      <c r="J115" s="2">
        <f t="shared" ref="J115:K115" si="6">P113</f>
        <v>0</v>
      </c>
      <c r="K115" s="2">
        <f t="shared" si="6"/>
        <v>0</v>
      </c>
    </row>
    <row r="116" spans="2:12" ht="15" x14ac:dyDescent="0.3">
      <c r="B116" s="2"/>
      <c r="C116" s="1"/>
      <c r="D116" s="5"/>
      <c r="E116" s="5"/>
      <c r="F116" s="5"/>
      <c r="H116" s="2" t="s">
        <v>39</v>
      </c>
    </row>
    <row r="117" spans="2:12" ht="15.6" x14ac:dyDescent="0.3">
      <c r="B117" s="2"/>
      <c r="C117" s="1"/>
      <c r="D117" s="11"/>
      <c r="E117" s="7"/>
      <c r="F117" s="7"/>
      <c r="H117" s="2" t="s">
        <v>40</v>
      </c>
    </row>
    <row r="118" spans="2:12" ht="15.6" x14ac:dyDescent="0.3">
      <c r="B118" s="2"/>
      <c r="C118" s="1"/>
      <c r="D118" s="11" t="s">
        <v>41</v>
      </c>
      <c r="E118" s="5"/>
      <c r="F118" s="5"/>
      <c r="H118" s="2" t="s">
        <v>42</v>
      </c>
      <c r="I118" s="2" t="s">
        <v>41</v>
      </c>
    </row>
    <row r="119" spans="2:12" ht="15" x14ac:dyDescent="0.3">
      <c r="B119" s="2"/>
      <c r="C119" s="1"/>
      <c r="D119" s="5" t="str">
        <f>H119</f>
        <v xml:space="preserve">✔PS Form 3600-FCM </v>
      </c>
      <c r="E119" s="5"/>
      <c r="F119" s="5"/>
      <c r="H119" s="2" t="s">
        <v>43</v>
      </c>
      <c r="I119" s="21" t="s">
        <v>43</v>
      </c>
      <c r="J119" s="2"/>
      <c r="K119" s="2"/>
    </row>
    <row r="120" spans="2:12" ht="15" x14ac:dyDescent="0.3">
      <c r="B120" s="2"/>
      <c r="C120" s="1"/>
      <c r="D120" s="5"/>
      <c r="E120" s="5"/>
      <c r="F120" s="5"/>
      <c r="H120" s="2" t="s">
        <v>44</v>
      </c>
    </row>
    <row r="121" spans="2:12" ht="15" x14ac:dyDescent="0.3">
      <c r="B121" s="2"/>
      <c r="C121" s="1"/>
      <c r="D121" s="5"/>
      <c r="E121" s="5"/>
      <c r="F121" s="5"/>
      <c r="H121" s="2" t="s">
        <v>45</v>
      </c>
    </row>
    <row r="122" spans="2:12" ht="15" x14ac:dyDescent="0.3">
      <c r="B122" s="2"/>
      <c r="C122" s="22"/>
      <c r="D122" s="23"/>
      <c r="E122" s="23"/>
      <c r="F122" s="23"/>
      <c r="H122" s="2" t="s">
        <v>46</v>
      </c>
    </row>
    <row r="123" spans="2:12" ht="15.6" x14ac:dyDescent="0.3">
      <c r="B123" s="2"/>
      <c r="C123" s="1"/>
      <c r="D123" s="11" t="s">
        <v>47</v>
      </c>
      <c r="E123" s="15" t="s">
        <v>48</v>
      </c>
      <c r="F123" s="4" t="str">
        <f>LEFT(H122,12)</f>
        <v xml:space="preserve">$101 - $500 </v>
      </c>
      <c r="H123" s="2" t="s">
        <v>49</v>
      </c>
    </row>
    <row r="124" spans="2:12" ht="14.4" x14ac:dyDescent="0.3">
      <c r="B124" s="2"/>
      <c r="C124" s="1"/>
      <c r="D124" s="37" t="str">
        <f>H121</f>
        <v>PC: 32-BIT WINDOWS, 64-BIT WINDOWS, WINDOWS 7, WINDOWS 8, Windows 10, ** Windows 10, Windows Server 2012, Windows Server 2013</v>
      </c>
      <c r="E124" s="37"/>
      <c r="F124" s="37"/>
      <c r="H124" s="24"/>
    </row>
    <row r="125" spans="2:12" ht="14.4" x14ac:dyDescent="0.3">
      <c r="B125" s="2"/>
      <c r="C125" s="1"/>
      <c r="D125" s="37"/>
      <c r="E125" s="37"/>
      <c r="F125" s="37"/>
    </row>
    <row r="126" spans="2:12" ht="15.6" x14ac:dyDescent="0.3">
      <c r="B126" s="2"/>
      <c r="C126" s="1"/>
      <c r="D126" s="5" t="s">
        <v>50</v>
      </c>
      <c r="E126" s="15" t="s">
        <v>51</v>
      </c>
      <c r="F126" s="16">
        <f>$I$2</f>
        <v>45678</v>
      </c>
    </row>
    <row r="127" spans="2:12" ht="15" x14ac:dyDescent="0.3">
      <c r="B127" s="2"/>
      <c r="C127" s="1"/>
      <c r="D127" s="5"/>
      <c r="E127" s="5"/>
      <c r="F127" s="5"/>
    </row>
    <row r="128" spans="2:12" ht="15" x14ac:dyDescent="0.3">
      <c r="B128" s="2"/>
      <c r="C128" s="1"/>
      <c r="D128" s="5"/>
      <c r="E128" s="5"/>
      <c r="F128" s="5"/>
    </row>
    <row r="129" spans="2:6" ht="15" x14ac:dyDescent="0.3">
      <c r="B129" s="2"/>
      <c r="C129" s="1"/>
      <c r="D129" s="5"/>
      <c r="E129" s="5"/>
      <c r="F129" s="5"/>
    </row>
    <row r="130" spans="2:6" ht="15.6" x14ac:dyDescent="0.3">
      <c r="B130" s="2"/>
      <c r="C130" s="1"/>
      <c r="D130" s="11"/>
      <c r="E130" s="5"/>
      <c r="F130" s="5"/>
    </row>
    <row r="131" spans="2:6" ht="15" x14ac:dyDescent="0.3">
      <c r="B131" s="2"/>
      <c r="C131" s="1"/>
      <c r="D131" s="5"/>
      <c r="E131" s="5"/>
      <c r="F131" s="5"/>
    </row>
    <row r="132" spans="2:6" ht="15" x14ac:dyDescent="0.3">
      <c r="B132" s="2"/>
      <c r="C132" s="1"/>
      <c r="D132" s="5"/>
      <c r="E132" s="5"/>
      <c r="F132" s="5"/>
    </row>
    <row r="133" spans="2:6" ht="15" x14ac:dyDescent="0.3">
      <c r="B133" s="2"/>
      <c r="C133" s="1"/>
      <c r="D133" s="5"/>
      <c r="E133" s="5"/>
      <c r="F133" s="5"/>
    </row>
    <row r="134" spans="2:6" ht="15" x14ac:dyDescent="0.3">
      <c r="B134" s="2"/>
      <c r="C134" s="1"/>
      <c r="D134" s="5"/>
      <c r="E134" s="5"/>
      <c r="F134" s="5"/>
    </row>
    <row r="135" spans="2:6" ht="15" x14ac:dyDescent="0.3">
      <c r="B135" s="2"/>
      <c r="C135" s="1"/>
      <c r="D135" s="5"/>
      <c r="E135" s="5"/>
      <c r="F135" s="5"/>
    </row>
    <row r="136" spans="2:6" ht="15.6" x14ac:dyDescent="0.3">
      <c r="B136" s="2"/>
      <c r="C136" s="1"/>
      <c r="D136" s="11"/>
      <c r="E136" s="5"/>
      <c r="F136" s="5"/>
    </row>
    <row r="137" spans="2:6" ht="15" x14ac:dyDescent="0.3">
      <c r="B137" s="2"/>
      <c r="C137" s="1"/>
      <c r="D137" s="5"/>
      <c r="E137" s="5"/>
      <c r="F137" s="5"/>
    </row>
    <row r="138" spans="2:6" ht="15" x14ac:dyDescent="0.3">
      <c r="B138" s="2"/>
      <c r="C138" s="1"/>
      <c r="D138" s="5"/>
      <c r="E138" s="5"/>
      <c r="F138" s="5"/>
    </row>
    <row r="139" spans="2:6" ht="15.6" x14ac:dyDescent="0.3">
      <c r="B139" s="2"/>
      <c r="C139" s="1"/>
      <c r="D139" s="11"/>
      <c r="E139" s="5"/>
      <c r="F139" s="5"/>
    </row>
    <row r="140" spans="2:6" ht="15" x14ac:dyDescent="0.3">
      <c r="B140" s="2"/>
      <c r="C140" s="1"/>
      <c r="D140" s="5"/>
      <c r="E140" s="5"/>
      <c r="F140" s="5"/>
    </row>
    <row r="141" spans="2:6" ht="15" x14ac:dyDescent="0.3">
      <c r="B141" s="2"/>
      <c r="C141" s="1"/>
      <c r="D141" s="5"/>
      <c r="E141" s="5"/>
      <c r="F141" s="5"/>
    </row>
    <row r="142" spans="2:6" ht="15" x14ac:dyDescent="0.3">
      <c r="B142" s="2"/>
      <c r="C142" s="1"/>
      <c r="D142" s="5"/>
      <c r="E142" s="5"/>
      <c r="F142" s="5"/>
    </row>
    <row r="143" spans="2:6" ht="15.6" x14ac:dyDescent="0.3">
      <c r="B143" s="2"/>
      <c r="C143" s="1"/>
      <c r="D143" s="11"/>
      <c r="E143" s="5"/>
      <c r="F143" s="5"/>
    </row>
    <row r="144" spans="2:6" ht="15" x14ac:dyDescent="0.3">
      <c r="B144" s="2"/>
      <c r="C144" s="1"/>
      <c r="D144" s="5"/>
      <c r="E144" s="5"/>
      <c r="F144" s="5"/>
    </row>
    <row r="145" spans="2:10" ht="15" x14ac:dyDescent="0.3">
      <c r="B145" s="2"/>
      <c r="C145" s="1"/>
      <c r="D145" s="5"/>
      <c r="E145" s="5"/>
      <c r="F145" s="5"/>
    </row>
    <row r="146" spans="2:10" ht="15" x14ac:dyDescent="0.3">
      <c r="B146" s="2"/>
      <c r="C146" s="1"/>
      <c r="D146" s="5"/>
      <c r="E146" s="5"/>
      <c r="F146" s="5"/>
    </row>
    <row r="147" spans="2:10" ht="15" x14ac:dyDescent="0.3">
      <c r="B147" s="2"/>
      <c r="C147" s="1"/>
      <c r="D147" s="5"/>
      <c r="E147" s="5"/>
      <c r="F147" s="5"/>
    </row>
    <row r="148" spans="2:10" ht="15" x14ac:dyDescent="0.3">
      <c r="B148" s="2"/>
      <c r="C148" s="14"/>
      <c r="D148" s="5"/>
      <c r="E148" s="5"/>
      <c r="F148" s="5"/>
    </row>
    <row r="149" spans="2:10" ht="15.6" x14ac:dyDescent="0.3">
      <c r="B149" s="2"/>
      <c r="C149" s="1"/>
      <c r="D149" s="11"/>
      <c r="E149" s="15"/>
      <c r="F149" s="4"/>
    </row>
    <row r="150" spans="2:10" ht="15" customHeight="1" x14ac:dyDescent="0.3">
      <c r="B150" s="2"/>
      <c r="C150" s="1"/>
      <c r="D150" s="4"/>
      <c r="E150" s="4"/>
      <c r="F150" s="4"/>
    </row>
    <row r="151" spans="2:10" ht="15" customHeight="1" x14ac:dyDescent="0.3">
      <c r="B151" s="2"/>
      <c r="C151" s="1"/>
      <c r="D151" s="4"/>
      <c r="E151" s="4"/>
      <c r="F151" s="4"/>
    </row>
    <row r="152" spans="2:10" ht="15" x14ac:dyDescent="0.3">
      <c r="B152" s="2"/>
      <c r="C152" s="1"/>
      <c r="D152" s="5"/>
      <c r="E152" s="18"/>
      <c r="F152" s="19"/>
    </row>
    <row r="153" spans="2:10" ht="15" x14ac:dyDescent="0.3">
      <c r="B153" s="2"/>
      <c r="C153" s="5"/>
      <c r="D153" s="18"/>
      <c r="E153" s="19"/>
      <c r="F153" s="20"/>
      <c r="G153">
        <f>154-79+1</f>
        <v>76</v>
      </c>
    </row>
    <row r="154" spans="2:10" ht="14.4" x14ac:dyDescent="0.3">
      <c r="B154" s="2"/>
      <c r="C154" s="1"/>
      <c r="D154" s="1"/>
      <c r="E154" s="1"/>
      <c r="F154" s="1"/>
    </row>
    <row r="155" spans="2:10" ht="16.8" x14ac:dyDescent="0.3">
      <c r="B155" s="2"/>
      <c r="C155" s="39" t="s">
        <v>2</v>
      </c>
      <c r="D155" s="39"/>
      <c r="E155" s="39"/>
      <c r="F155" s="39"/>
    </row>
    <row r="156" spans="2:10" ht="16.8" x14ac:dyDescent="0.3">
      <c r="B156" s="2"/>
      <c r="C156" s="40" t="s">
        <v>3</v>
      </c>
      <c r="D156" s="40"/>
      <c r="E156" s="40"/>
      <c r="F156" s="40"/>
    </row>
    <row r="157" spans="2:10" ht="14.4" x14ac:dyDescent="0.3">
      <c r="B157" s="2"/>
      <c r="C157" s="1"/>
      <c r="D157" s="7"/>
      <c r="E157" s="7"/>
      <c r="F157" s="7"/>
    </row>
    <row r="158" spans="2:10" ht="15.6" x14ac:dyDescent="0.3">
      <c r="B158" s="2"/>
      <c r="C158" s="41" t="str">
        <f t="shared" ref="C158:C166" si="7">J158</f>
        <v xml:space="preserve">Company Name:    ANCHOR SOFTWARE, LLC  </v>
      </c>
      <c r="D158" s="41"/>
      <c r="E158" s="41"/>
      <c r="F158" s="41"/>
      <c r="J158" s="2" t="s">
        <v>52</v>
      </c>
    </row>
    <row r="159" spans="2:10" ht="15.6" x14ac:dyDescent="0.3">
      <c r="B159" s="2"/>
      <c r="C159" s="41" t="str">
        <f>J159</f>
        <v xml:space="preserve">Product Name:    MAXPRESORT OS  </v>
      </c>
      <c r="D159" s="41"/>
      <c r="E159" s="41"/>
      <c r="F159" s="41"/>
      <c r="J159" s="2" t="s">
        <v>136</v>
      </c>
    </row>
    <row r="160" spans="2:10" ht="15.6" x14ac:dyDescent="0.3">
      <c r="B160" s="2"/>
      <c r="C160" s="41" t="str">
        <f t="shared" si="7"/>
        <v xml:space="preserve">Product Version:    3.3  </v>
      </c>
      <c r="D160" s="41"/>
      <c r="E160" s="41"/>
      <c r="F160" s="41"/>
      <c r="J160" s="31" t="s">
        <v>155</v>
      </c>
    </row>
    <row r="161" spans="2:10" ht="15" x14ac:dyDescent="0.3">
      <c r="B161" s="2"/>
      <c r="C161" s="38" t="str">
        <f t="shared" si="7"/>
        <v xml:space="preserve">Sales Contact:    Michael Kypuros </v>
      </c>
      <c r="D161" s="38"/>
      <c r="E161" s="38"/>
      <c r="F161" s="38"/>
      <c r="J161" s="2" t="s">
        <v>53</v>
      </c>
    </row>
    <row r="162" spans="2:10" ht="15" x14ac:dyDescent="0.3">
      <c r="B162" s="2"/>
      <c r="C162" s="38" t="str">
        <f t="shared" si="7"/>
        <v xml:space="preserve">Address:    400 Chisholm Pl Ste 300 </v>
      </c>
      <c r="D162" s="38"/>
      <c r="E162" s="38"/>
      <c r="F162" s="38"/>
      <c r="J162" s="2" t="s">
        <v>54</v>
      </c>
    </row>
    <row r="163" spans="2:10" ht="15" x14ac:dyDescent="0.3">
      <c r="B163" s="2"/>
      <c r="C163" s="38" t="str">
        <f t="shared" si="7"/>
        <v>City State Zip:    Plano TX  75075-6911</v>
      </c>
      <c r="D163" s="38"/>
      <c r="E163" s="38"/>
      <c r="F163" s="38"/>
      <c r="J163" s="2" t="s">
        <v>141</v>
      </c>
    </row>
    <row r="164" spans="2:10" ht="15" x14ac:dyDescent="0.3">
      <c r="B164" s="2"/>
      <c r="C164" s="38" t="str">
        <f t="shared" si="7"/>
        <v xml:space="preserve">Phone:    (469) 467-3874 </v>
      </c>
      <c r="D164" s="38"/>
      <c r="E164" s="38"/>
      <c r="F164" s="38"/>
      <c r="J164" s="2" t="s">
        <v>55</v>
      </c>
    </row>
    <row r="165" spans="2:10" ht="15" x14ac:dyDescent="0.3">
      <c r="B165" s="2"/>
      <c r="C165" s="38" t="str">
        <f t="shared" si="7"/>
        <v xml:space="preserve">Email:    michael@anchorcomputersoftware.com </v>
      </c>
      <c r="D165" s="38"/>
      <c r="E165" s="38"/>
      <c r="F165" s="38"/>
      <c r="J165" s="2" t="s">
        <v>57</v>
      </c>
    </row>
    <row r="166" spans="2:10" ht="15" x14ac:dyDescent="0.3">
      <c r="B166" s="2"/>
      <c r="C166" s="38" t="str">
        <f t="shared" si="7"/>
        <v xml:space="preserve">Web:    www.anchorcomputersoftware.com </v>
      </c>
      <c r="D166" s="38"/>
      <c r="E166" s="38"/>
      <c r="F166" s="38"/>
      <c r="J166" s="2" t="s">
        <v>58</v>
      </c>
    </row>
    <row r="167" spans="2:10" ht="14.4" x14ac:dyDescent="0.3">
      <c r="B167" s="2"/>
      <c r="C167" s="1"/>
      <c r="D167" s="7"/>
      <c r="E167" s="7"/>
      <c r="F167" s="7"/>
    </row>
    <row r="168" spans="2:10" ht="16.8" x14ac:dyDescent="0.3">
      <c r="B168" s="2"/>
      <c r="C168" s="36" t="s">
        <v>13</v>
      </c>
      <c r="D168" s="36"/>
      <c r="E168" s="36"/>
      <c r="F168" s="36"/>
    </row>
    <row r="169" spans="2:10" ht="15.6" x14ac:dyDescent="0.3">
      <c r="B169" s="2"/>
      <c r="C169" s="1"/>
      <c r="D169" s="11"/>
      <c r="E169" s="11"/>
      <c r="F169" s="11"/>
      <c r="H169" s="2" t="s">
        <v>14</v>
      </c>
    </row>
    <row r="170" spans="2:10" ht="15.6" x14ac:dyDescent="0.3">
      <c r="B170" s="2"/>
      <c r="C170" s="1"/>
      <c r="D170" s="11" t="str">
        <f>H169</f>
        <v xml:space="preserve">Standard Mail </v>
      </c>
      <c r="E170" s="11" t="str">
        <f>H170</f>
        <v xml:space="preserve">First Class </v>
      </c>
      <c r="F170" s="11" t="str">
        <f>H173</f>
        <v xml:space="preserve"> Periodical </v>
      </c>
      <c r="H170" s="2" t="s">
        <v>15</v>
      </c>
    </row>
    <row r="171" spans="2:10" ht="15" x14ac:dyDescent="0.3">
      <c r="B171" s="2"/>
      <c r="C171" s="1"/>
      <c r="D171" s="5"/>
      <c r="E171" s="5"/>
      <c r="F171" s="5"/>
      <c r="H171" s="2" t="s">
        <v>16</v>
      </c>
    </row>
    <row r="172" spans="2:10" ht="15" x14ac:dyDescent="0.3">
      <c r="B172" s="2"/>
      <c r="C172" s="1"/>
      <c r="D172" s="5"/>
      <c r="E172" s="5" t="str">
        <f>H171</f>
        <v xml:space="preserve">✔MAC Batch Automation Flats - Tray Based Option </v>
      </c>
      <c r="F172" s="5"/>
      <c r="H172" s="2" t="s">
        <v>17</v>
      </c>
    </row>
    <row r="173" spans="2:10" ht="15" x14ac:dyDescent="0.3">
      <c r="B173" s="2"/>
      <c r="C173" s="1"/>
      <c r="D173" s="5"/>
      <c r="E173" s="5"/>
      <c r="F173" s="5"/>
      <c r="H173" s="2" t="s">
        <v>59</v>
      </c>
    </row>
    <row r="174" spans="2:10" ht="15" x14ac:dyDescent="0.3">
      <c r="B174" s="2"/>
      <c r="C174" s="1"/>
      <c r="D174" s="5"/>
      <c r="E174" s="5" t="str">
        <f>H172</f>
        <v xml:space="preserve">✔MAC Batch Automation Letters </v>
      </c>
      <c r="F174" s="5"/>
      <c r="H174" s="2" t="s">
        <v>19</v>
      </c>
    </row>
    <row r="175" spans="2:10" ht="15" x14ac:dyDescent="0.3">
      <c r="B175" s="2"/>
      <c r="C175" s="1"/>
      <c r="D175" s="5"/>
      <c r="E175" s="5"/>
      <c r="F175" s="5"/>
      <c r="H175" s="2" t="s">
        <v>20</v>
      </c>
    </row>
    <row r="176" spans="2:10" ht="15" x14ac:dyDescent="0.3">
      <c r="B176" s="2"/>
      <c r="C176" s="1"/>
      <c r="D176" s="5"/>
      <c r="E176" s="5"/>
      <c r="F176" s="5"/>
      <c r="H176" s="2" t="s">
        <v>21</v>
      </c>
    </row>
    <row r="177" spans="2:20" ht="16.8" x14ac:dyDescent="0.3">
      <c r="B177" s="2"/>
      <c r="C177" s="36" t="s">
        <v>22</v>
      </c>
      <c r="D177" s="36"/>
      <c r="E177" s="36"/>
      <c r="F177" s="36"/>
      <c r="H177" s="2" t="s">
        <v>60</v>
      </c>
    </row>
    <row r="178" spans="2:20" ht="15.6" x14ac:dyDescent="0.3">
      <c r="B178" s="2"/>
      <c r="C178" s="1"/>
      <c r="D178" s="11"/>
      <c r="E178" s="5"/>
      <c r="F178" s="5"/>
      <c r="H178" s="2" t="s">
        <v>24</v>
      </c>
    </row>
    <row r="179" spans="2:20" ht="15.6" x14ac:dyDescent="0.3">
      <c r="B179" s="2"/>
      <c r="C179" s="1"/>
      <c r="D179" s="11" t="s">
        <v>25</v>
      </c>
      <c r="E179" s="5"/>
      <c r="F179" s="5"/>
      <c r="H179" s="2" t="s">
        <v>26</v>
      </c>
      <c r="I179" s="2" t="s">
        <v>25</v>
      </c>
    </row>
    <row r="180" spans="2:20" ht="15" x14ac:dyDescent="0.3">
      <c r="B180" s="2"/>
      <c r="C180" s="1"/>
      <c r="D180" s="5" t="str">
        <f t="shared" ref="D180:F183" si="8">I180</f>
        <v xml:space="preserve">✔Additional User Documentation (Any) </v>
      </c>
      <c r="E180" s="5" t="str">
        <f t="shared" si="8"/>
        <v xml:space="preserve">✔Optional Endorsement Lines OELs) </v>
      </c>
      <c r="F180" s="5" t="str">
        <f t="shared" si="8"/>
        <v xml:space="preserve">✔Job Setup/Parameter Report </v>
      </c>
      <c r="H180" s="2" t="s">
        <v>27</v>
      </c>
      <c r="I180" s="21" t="s">
        <v>21</v>
      </c>
      <c r="J180" s="21" t="s">
        <v>60</v>
      </c>
      <c r="K180" s="21" t="s">
        <v>24</v>
      </c>
      <c r="L180" s="21" t="s">
        <v>26</v>
      </c>
      <c r="M180" s="21" t="s">
        <v>27</v>
      </c>
      <c r="N180" s="21" t="s">
        <v>28</v>
      </c>
      <c r="O180" s="21" t="s">
        <v>29</v>
      </c>
      <c r="P180" s="21" t="s">
        <v>30</v>
      </c>
      <c r="Q180" s="21" t="s">
        <v>31</v>
      </c>
      <c r="R180" s="21" t="s">
        <v>32</v>
      </c>
      <c r="S180" s="21" t="s">
        <v>33</v>
      </c>
      <c r="T180" s="21" t="s">
        <v>34</v>
      </c>
    </row>
    <row r="181" spans="2:20" ht="15" x14ac:dyDescent="0.3">
      <c r="B181" s="2"/>
      <c r="C181" s="1"/>
      <c r="D181" s="5" t="str">
        <f t="shared" si="8"/>
        <v xml:space="preserve">✔USPS Qualification Report </v>
      </c>
      <c r="E181" s="5" t="str">
        <f t="shared" si="8"/>
        <v xml:space="preserve">✔Manifest Summary by Weight </v>
      </c>
      <c r="F181" s="5" t="str">
        <f t="shared" si="8"/>
        <v xml:space="preserve">✔Manifest Summary Report </v>
      </c>
      <c r="H181" s="2" t="s">
        <v>28</v>
      </c>
      <c r="I181" s="2" t="str">
        <f>L180</f>
        <v xml:space="preserve">✔USPS Qualification Report </v>
      </c>
      <c r="J181" s="2" t="str">
        <f t="shared" ref="J181:K181" si="9">M180</f>
        <v xml:space="preserve">✔Manifest Summary by Weight </v>
      </c>
      <c r="K181" s="2" t="str">
        <f t="shared" si="9"/>
        <v xml:space="preserve">✔Manifest Summary Report </v>
      </c>
    </row>
    <row r="182" spans="2:20" ht="15" x14ac:dyDescent="0.3">
      <c r="B182" s="2"/>
      <c r="C182" s="1"/>
      <c r="D182" s="5" t="str">
        <f t="shared" si="8"/>
        <v xml:space="preserve">✔Manifest Report </v>
      </c>
      <c r="E182" s="5" t="str">
        <f t="shared" si="8"/>
        <v xml:space="preserve">✔Keyline </v>
      </c>
      <c r="F182" s="5" t="str">
        <f t="shared" si="8"/>
        <v xml:space="preserve">✔Floating Batch </v>
      </c>
      <c r="H182" s="2" t="s">
        <v>29</v>
      </c>
      <c r="I182" s="2" t="str">
        <f>O180</f>
        <v xml:space="preserve">✔Manifest Report </v>
      </c>
      <c r="J182" s="2" t="str">
        <f t="shared" ref="J182:K182" si="10">P180</f>
        <v xml:space="preserve">✔Keyline </v>
      </c>
      <c r="K182" s="2" t="str">
        <f t="shared" si="10"/>
        <v xml:space="preserve">✔Floating Batch </v>
      </c>
    </row>
    <row r="183" spans="2:20" ht="15" x14ac:dyDescent="0.3">
      <c r="B183" s="2"/>
      <c r="C183" s="1"/>
      <c r="D183" s="5" t="str">
        <f t="shared" si="8"/>
        <v xml:space="preserve">✔Origin 3-digit Trays/Sacks </v>
      </c>
      <c r="E183" s="5" t="str">
        <f t="shared" si="8"/>
        <v xml:space="preserve">✔IM Barcoded Tray Labels </v>
      </c>
      <c r="F183" s="5" t="str">
        <f t="shared" si="8"/>
        <v xml:space="preserve">✔Origin AADC Trays </v>
      </c>
      <c r="H183" s="2" t="s">
        <v>30</v>
      </c>
      <c r="I183" s="2" t="str">
        <f>R180</f>
        <v xml:space="preserve">✔Origin 3-digit Trays/Sacks </v>
      </c>
      <c r="J183" s="2" t="str">
        <f t="shared" ref="J183:K183" si="11">S180</f>
        <v xml:space="preserve">✔IM Barcoded Tray Labels </v>
      </c>
      <c r="K183" s="2" t="str">
        <f t="shared" si="11"/>
        <v xml:space="preserve">✔Origin AADC Trays </v>
      </c>
    </row>
    <row r="184" spans="2:20" ht="15" x14ac:dyDescent="0.3">
      <c r="B184" s="2"/>
      <c r="C184" s="1"/>
      <c r="D184" s="5"/>
      <c r="E184" s="5"/>
      <c r="F184" s="5"/>
      <c r="H184" s="2" t="s">
        <v>31</v>
      </c>
      <c r="I184" s="2">
        <f>U106</f>
        <v>0</v>
      </c>
      <c r="J184" s="2">
        <f>V106</f>
        <v>0</v>
      </c>
      <c r="K184" s="2">
        <f>W106</f>
        <v>0</v>
      </c>
    </row>
    <row r="185" spans="2:20" ht="15.6" x14ac:dyDescent="0.3">
      <c r="B185" s="2"/>
      <c r="C185" s="1"/>
      <c r="D185" s="11"/>
      <c r="E185" s="5"/>
      <c r="F185" s="5"/>
      <c r="H185" s="2" t="s">
        <v>32</v>
      </c>
    </row>
    <row r="186" spans="2:20" ht="15.6" x14ac:dyDescent="0.3">
      <c r="B186" s="2"/>
      <c r="C186" s="1"/>
      <c r="D186" s="5"/>
      <c r="E186" s="13"/>
      <c r="F186" s="13"/>
      <c r="H186" s="2" t="s">
        <v>33</v>
      </c>
    </row>
    <row r="187" spans="2:20" ht="15.6" x14ac:dyDescent="0.3">
      <c r="B187" s="2"/>
      <c r="C187" s="1"/>
      <c r="D187" s="11" t="s">
        <v>35</v>
      </c>
      <c r="E187" s="5"/>
      <c r="F187" s="5"/>
      <c r="H187" s="2" t="s">
        <v>34</v>
      </c>
      <c r="I187" s="2" t="s">
        <v>35</v>
      </c>
    </row>
    <row r="188" spans="2:20" ht="15" x14ac:dyDescent="0.3">
      <c r="B188" s="2"/>
      <c r="C188" s="1"/>
      <c r="D188" s="5" t="str">
        <f>I188</f>
        <v xml:space="preserve">✔No Overflow Trays </v>
      </c>
      <c r="E188" s="5" t="str">
        <f>J188</f>
        <v xml:space="preserve">✔Reduced Overflow </v>
      </c>
      <c r="F188" s="5" t="str">
        <f>K188</f>
        <v xml:space="preserve">✔5-digit\Scheme Trays </v>
      </c>
      <c r="H188" s="2" t="s">
        <v>36</v>
      </c>
      <c r="I188" s="21" t="s">
        <v>61</v>
      </c>
      <c r="J188" s="21" t="s">
        <v>37</v>
      </c>
      <c r="K188" s="21" t="s">
        <v>38</v>
      </c>
      <c r="L188" s="21" t="s">
        <v>39</v>
      </c>
      <c r="M188" s="21" t="s">
        <v>40</v>
      </c>
    </row>
    <row r="189" spans="2:20" ht="15" x14ac:dyDescent="0.3">
      <c r="B189" s="2"/>
      <c r="C189" s="1"/>
      <c r="D189" s="5" t="str">
        <f>I189</f>
        <v xml:space="preserve">✔3-digit\Scheme Trays </v>
      </c>
      <c r="E189" s="5" t="str">
        <f>J189</f>
        <v xml:space="preserve">✔AADC Trays </v>
      </c>
      <c r="F189" s="5"/>
      <c r="H189" s="2" t="s">
        <v>61</v>
      </c>
      <c r="I189" s="2" t="str">
        <f>L188</f>
        <v xml:space="preserve">✔3-digit\Scheme Trays </v>
      </c>
      <c r="J189" s="2" t="str">
        <f t="shared" ref="J189:K189" si="12">M188</f>
        <v xml:space="preserve">✔AADC Trays </v>
      </c>
      <c r="K189" s="2">
        <f t="shared" si="12"/>
        <v>0</v>
      </c>
    </row>
    <row r="190" spans="2:20" ht="15" x14ac:dyDescent="0.3">
      <c r="B190" s="2"/>
      <c r="C190" s="1"/>
      <c r="D190" s="5"/>
      <c r="E190" s="5"/>
      <c r="F190" s="5"/>
      <c r="H190" s="2" t="s">
        <v>37</v>
      </c>
      <c r="I190" s="2">
        <f>O188</f>
        <v>0</v>
      </c>
      <c r="J190" s="2">
        <f t="shared" ref="J190:K190" si="13">P188</f>
        <v>0</v>
      </c>
      <c r="K190" s="2">
        <f t="shared" si="13"/>
        <v>0</v>
      </c>
    </row>
    <row r="191" spans="2:20" ht="15" x14ac:dyDescent="0.3">
      <c r="B191" s="2"/>
      <c r="C191" s="1"/>
      <c r="D191" s="5"/>
      <c r="E191" s="5"/>
      <c r="F191" s="5"/>
      <c r="H191" s="2" t="s">
        <v>38</v>
      </c>
    </row>
    <row r="192" spans="2:20" ht="15.6" x14ac:dyDescent="0.3">
      <c r="B192" s="2"/>
      <c r="C192" s="1"/>
      <c r="D192" s="11"/>
      <c r="E192" s="7"/>
      <c r="F192" s="7"/>
      <c r="H192" s="2" t="s">
        <v>39</v>
      </c>
    </row>
    <row r="193" spans="2:11" ht="15.6" x14ac:dyDescent="0.3">
      <c r="B193" s="2"/>
      <c r="C193" s="1"/>
      <c r="D193" s="11" t="s">
        <v>41</v>
      </c>
      <c r="E193" s="5"/>
      <c r="F193" s="5"/>
      <c r="H193" s="2" t="s">
        <v>40</v>
      </c>
      <c r="I193" s="2" t="s">
        <v>41</v>
      </c>
    </row>
    <row r="194" spans="2:11" ht="15" x14ac:dyDescent="0.3">
      <c r="B194" s="2"/>
      <c r="C194" s="1"/>
      <c r="D194" s="5" t="str">
        <f>I194</f>
        <v xml:space="preserve">✔PS Form 3600-FCM </v>
      </c>
      <c r="E194" s="5"/>
      <c r="F194" s="5"/>
      <c r="H194" s="2" t="s">
        <v>42</v>
      </c>
      <c r="I194" s="21" t="s">
        <v>43</v>
      </c>
      <c r="J194" s="2"/>
      <c r="K194" s="2"/>
    </row>
    <row r="195" spans="2:11" ht="15" x14ac:dyDescent="0.3">
      <c r="B195" s="2"/>
      <c r="C195" s="1"/>
      <c r="D195" s="5"/>
      <c r="E195" s="5"/>
      <c r="F195" s="5"/>
      <c r="H195" s="2" t="s">
        <v>43</v>
      </c>
      <c r="I195" s="2"/>
      <c r="J195" s="2"/>
      <c r="K195" s="2"/>
    </row>
    <row r="196" spans="2:11" ht="15" x14ac:dyDescent="0.3">
      <c r="B196" s="2"/>
      <c r="C196" s="1"/>
      <c r="D196" s="5"/>
      <c r="E196" s="5"/>
      <c r="F196" s="5"/>
      <c r="H196" s="2" t="s">
        <v>44</v>
      </c>
    </row>
    <row r="197" spans="2:11" ht="15" x14ac:dyDescent="0.3">
      <c r="B197" s="2"/>
      <c r="C197" s="22"/>
      <c r="D197" s="23"/>
      <c r="E197" s="23"/>
      <c r="F197" s="23"/>
      <c r="H197" s="2" t="s">
        <v>62</v>
      </c>
    </row>
    <row r="198" spans="2:11" ht="15.6" x14ac:dyDescent="0.3">
      <c r="B198" s="2"/>
      <c r="C198" s="1"/>
      <c r="D198" s="11" t="s">
        <v>47</v>
      </c>
      <c r="E198" s="15" t="s">
        <v>48</v>
      </c>
      <c r="F198" s="4" t="str">
        <f>LEFT(H200,12)</f>
        <v xml:space="preserve">Over $5,001 </v>
      </c>
      <c r="H198" s="2" t="s">
        <v>63</v>
      </c>
    </row>
    <row r="199" spans="2:11" ht="14.4" x14ac:dyDescent="0.3">
      <c r="B199" s="2"/>
      <c r="C199" s="1"/>
      <c r="D199" s="37" t="str">
        <f>CONCATENATE(H197,H198,H199)</f>
        <v>Linux/Unix: UNIX  /  MainFrame: MVS  /  PC: WINDOWS</v>
      </c>
      <c r="E199" s="37"/>
      <c r="F199" s="37"/>
      <c r="H199" s="2" t="s">
        <v>64</v>
      </c>
    </row>
    <row r="200" spans="2:11" ht="14.4" x14ac:dyDescent="0.3">
      <c r="B200" s="2"/>
      <c r="C200" s="1"/>
      <c r="D200" s="37"/>
      <c r="E200" s="37"/>
      <c r="F200" s="37"/>
      <c r="H200" s="2" t="s">
        <v>65</v>
      </c>
    </row>
    <row r="201" spans="2:11" ht="15.6" x14ac:dyDescent="0.3">
      <c r="B201" s="2"/>
      <c r="C201" s="1"/>
      <c r="D201" s="5" t="s">
        <v>50</v>
      </c>
      <c r="E201" s="15" t="s">
        <v>51</v>
      </c>
      <c r="F201" s="16">
        <f>$I$2</f>
        <v>45678</v>
      </c>
      <c r="H201" s="2" t="s">
        <v>49</v>
      </c>
    </row>
    <row r="202" spans="2:11" ht="15" x14ac:dyDescent="0.3">
      <c r="B202" s="2"/>
      <c r="C202" s="1"/>
      <c r="D202" s="5"/>
      <c r="E202" s="5"/>
      <c r="F202" s="5"/>
    </row>
    <row r="203" spans="2:11" ht="15" x14ac:dyDescent="0.3">
      <c r="B203" s="2"/>
      <c r="C203" s="1"/>
      <c r="D203" s="5"/>
      <c r="E203" s="5"/>
      <c r="F203" s="5"/>
      <c r="H203" s="24"/>
    </row>
    <row r="204" spans="2:11" ht="15" x14ac:dyDescent="0.3">
      <c r="B204" s="2"/>
      <c r="C204" s="1"/>
      <c r="D204" s="5"/>
      <c r="E204" s="5"/>
      <c r="F204" s="5"/>
    </row>
    <row r="205" spans="2:11" ht="15.6" x14ac:dyDescent="0.3">
      <c r="B205" s="2"/>
      <c r="C205" s="1"/>
      <c r="D205" s="11"/>
      <c r="E205" s="5"/>
      <c r="F205" s="5"/>
    </row>
    <row r="206" spans="2:11" ht="15" x14ac:dyDescent="0.3">
      <c r="B206" s="2"/>
      <c r="C206" s="1"/>
      <c r="D206" s="5"/>
      <c r="E206" s="5"/>
      <c r="F206" s="5"/>
    </row>
    <row r="207" spans="2:11" ht="15" x14ac:dyDescent="0.3">
      <c r="B207" s="2"/>
      <c r="C207" s="1"/>
      <c r="D207" s="5"/>
      <c r="E207" s="5"/>
      <c r="F207" s="5"/>
    </row>
    <row r="208" spans="2:11" ht="15" x14ac:dyDescent="0.3">
      <c r="B208" s="2"/>
      <c r="C208" s="1"/>
      <c r="D208" s="5"/>
      <c r="E208" s="5"/>
      <c r="F208" s="5"/>
    </row>
    <row r="209" spans="2:6" ht="15" x14ac:dyDescent="0.3">
      <c r="B209" s="2"/>
      <c r="C209" s="1"/>
      <c r="D209" s="5"/>
      <c r="E209" s="5"/>
      <c r="F209" s="5"/>
    </row>
    <row r="210" spans="2:6" ht="15" x14ac:dyDescent="0.3">
      <c r="B210" s="2"/>
      <c r="C210" s="1"/>
      <c r="D210" s="5"/>
      <c r="E210" s="5"/>
      <c r="F210" s="5"/>
    </row>
    <row r="211" spans="2:6" ht="15.6" x14ac:dyDescent="0.3">
      <c r="B211" s="2"/>
      <c r="C211" s="1"/>
      <c r="D211" s="11"/>
      <c r="E211" s="5"/>
      <c r="F211" s="5"/>
    </row>
    <row r="212" spans="2:6" ht="15" x14ac:dyDescent="0.3">
      <c r="B212" s="2"/>
      <c r="C212" s="1"/>
      <c r="D212" s="5"/>
      <c r="E212" s="5"/>
      <c r="F212" s="5"/>
    </row>
    <row r="213" spans="2:6" ht="15" x14ac:dyDescent="0.3">
      <c r="B213" s="2"/>
      <c r="C213" s="1"/>
      <c r="D213" s="5"/>
      <c r="E213" s="5"/>
      <c r="F213" s="5"/>
    </row>
    <row r="214" spans="2:6" ht="15.6" x14ac:dyDescent="0.3">
      <c r="B214" s="2"/>
      <c r="C214" s="1"/>
      <c r="D214" s="11"/>
      <c r="E214" s="5"/>
      <c r="F214" s="5"/>
    </row>
    <row r="215" spans="2:6" ht="15" x14ac:dyDescent="0.3">
      <c r="B215" s="2"/>
      <c r="C215" s="1"/>
      <c r="D215" s="5"/>
      <c r="E215" s="5"/>
      <c r="F215" s="5"/>
    </row>
    <row r="216" spans="2:6" ht="15" x14ac:dyDescent="0.3">
      <c r="B216" s="2"/>
      <c r="C216" s="1"/>
      <c r="D216" s="5"/>
      <c r="E216" s="5"/>
      <c r="F216" s="5"/>
    </row>
    <row r="217" spans="2:6" ht="15" x14ac:dyDescent="0.3">
      <c r="B217" s="2"/>
      <c r="C217" s="1"/>
      <c r="D217" s="5"/>
      <c r="E217" s="5"/>
      <c r="F217" s="5"/>
    </row>
    <row r="218" spans="2:6" ht="15.6" x14ac:dyDescent="0.3">
      <c r="B218" s="2"/>
      <c r="C218" s="1"/>
      <c r="D218" s="11"/>
      <c r="E218" s="5"/>
      <c r="F218" s="5"/>
    </row>
    <row r="219" spans="2:6" ht="15" x14ac:dyDescent="0.3">
      <c r="B219" s="2"/>
      <c r="C219" s="1"/>
      <c r="D219" s="5"/>
      <c r="E219" s="5"/>
      <c r="F219" s="5"/>
    </row>
    <row r="220" spans="2:6" ht="15" x14ac:dyDescent="0.3">
      <c r="B220" s="2"/>
      <c r="C220" s="1"/>
      <c r="D220" s="5"/>
      <c r="E220" s="5"/>
      <c r="F220" s="5"/>
    </row>
    <row r="221" spans="2:6" ht="15" x14ac:dyDescent="0.3">
      <c r="B221" s="2"/>
      <c r="C221" s="1"/>
      <c r="D221" s="5"/>
      <c r="E221" s="5"/>
      <c r="F221" s="5"/>
    </row>
    <row r="222" spans="2:6" ht="15" x14ac:dyDescent="0.3">
      <c r="B222" s="2"/>
      <c r="C222" s="1"/>
      <c r="D222" s="5"/>
      <c r="E222" s="5"/>
      <c r="F222" s="5"/>
    </row>
    <row r="223" spans="2:6" ht="15" x14ac:dyDescent="0.3">
      <c r="B223" s="2"/>
      <c r="C223" s="14"/>
      <c r="D223" s="5"/>
      <c r="E223" s="5"/>
      <c r="F223" s="5"/>
    </row>
    <row r="224" spans="2:6" ht="15.6" x14ac:dyDescent="0.3">
      <c r="B224" s="2"/>
      <c r="C224" s="1"/>
      <c r="D224" s="11"/>
      <c r="E224" s="15"/>
      <c r="F224" s="4"/>
    </row>
    <row r="225" spans="2:10" ht="15" customHeight="1" x14ac:dyDescent="0.3">
      <c r="B225" s="2"/>
      <c r="C225" s="1"/>
      <c r="D225" s="25"/>
      <c r="E225" s="25"/>
      <c r="F225" s="25"/>
    </row>
    <row r="226" spans="2:10" ht="15" customHeight="1" x14ac:dyDescent="0.3">
      <c r="B226" s="2"/>
      <c r="C226" s="1"/>
      <c r="D226" s="25"/>
      <c r="E226" s="25"/>
      <c r="F226" s="25"/>
    </row>
    <row r="227" spans="2:10" ht="15.6" x14ac:dyDescent="0.3">
      <c r="B227" s="2"/>
      <c r="C227" s="1"/>
      <c r="D227" s="5"/>
      <c r="E227" s="15"/>
      <c r="F227" s="16"/>
    </row>
    <row r="228" spans="2:10" ht="15" x14ac:dyDescent="0.3">
      <c r="B228" s="2"/>
      <c r="C228" s="5"/>
      <c r="D228" s="18"/>
      <c r="E228" s="19"/>
      <c r="F228" s="20"/>
      <c r="G228">
        <f>154-79+1</f>
        <v>76</v>
      </c>
    </row>
    <row r="229" spans="2:10" ht="14.4" x14ac:dyDescent="0.3">
      <c r="B229" s="2"/>
      <c r="C229" s="1"/>
      <c r="D229" s="1"/>
      <c r="E229" s="1"/>
      <c r="F229" s="1"/>
    </row>
    <row r="230" spans="2:10" ht="16.8" x14ac:dyDescent="0.3">
      <c r="B230" s="2"/>
      <c r="C230" s="39" t="s">
        <v>2</v>
      </c>
      <c r="D230" s="39"/>
      <c r="E230" s="39"/>
      <c r="F230" s="39"/>
    </row>
    <row r="231" spans="2:10" ht="16.8" x14ac:dyDescent="0.3">
      <c r="B231" s="2"/>
      <c r="C231" s="40" t="s">
        <v>3</v>
      </c>
      <c r="D231" s="40"/>
      <c r="E231" s="40"/>
      <c r="F231" s="40"/>
    </row>
    <row r="232" spans="2:10" ht="15.75" customHeight="1" x14ac:dyDescent="0.3">
      <c r="B232" s="2"/>
      <c r="C232" s="1"/>
      <c r="D232" s="7"/>
      <c r="E232" s="7"/>
      <c r="F232" s="7"/>
    </row>
    <row r="233" spans="2:10" ht="15.75" customHeight="1" x14ac:dyDescent="0.3">
      <c r="B233" s="2"/>
      <c r="C233" s="41" t="str">
        <f t="shared" ref="C233:C242" si="14">J233</f>
        <v xml:space="preserve">Company Name:    AUTOMAIL, LLC  </v>
      </c>
      <c r="D233" s="41"/>
      <c r="E233" s="41"/>
      <c r="F233" s="41"/>
      <c r="J233" s="2" t="s">
        <v>66</v>
      </c>
    </row>
    <row r="234" spans="2:10" ht="15.75" customHeight="1" x14ac:dyDescent="0.3">
      <c r="B234" s="2"/>
      <c r="C234" s="41" t="str">
        <f t="shared" si="14"/>
        <v xml:space="preserve">Product Name:    AUTOMAIL PRO  </v>
      </c>
      <c r="D234" s="41"/>
      <c r="E234" s="41"/>
      <c r="F234" s="41"/>
      <c r="J234" s="2" t="s">
        <v>67</v>
      </c>
    </row>
    <row r="235" spans="2:10" ht="15.75" customHeight="1" x14ac:dyDescent="0.3">
      <c r="B235" s="2"/>
      <c r="C235" s="41" t="str">
        <f t="shared" si="14"/>
        <v xml:space="preserve">Product Version:    4.9  </v>
      </c>
      <c r="D235" s="41"/>
      <c r="E235" s="41"/>
      <c r="F235" s="41"/>
      <c r="J235" s="2" t="s">
        <v>68</v>
      </c>
    </row>
    <row r="236" spans="2:10" ht="15" x14ac:dyDescent="0.3">
      <c r="B236" s="2"/>
      <c r="C236" s="38" t="str">
        <f t="shared" si="14"/>
        <v xml:space="preserve">Sales Contact:    Steve Smith </v>
      </c>
      <c r="D236" s="38"/>
      <c r="E236" s="38"/>
      <c r="F236" s="38"/>
      <c r="J236" s="2" t="s">
        <v>69</v>
      </c>
    </row>
    <row r="237" spans="2:10" ht="15" x14ac:dyDescent="0.3">
      <c r="B237" s="2"/>
      <c r="C237" s="38" t="str">
        <f t="shared" si="14"/>
        <v xml:space="preserve">Address:    3401 One Place </v>
      </c>
      <c r="D237" s="38"/>
      <c r="E237" s="38"/>
      <c r="F237" s="38"/>
      <c r="J237" s="2" t="s">
        <v>70</v>
      </c>
    </row>
    <row r="238" spans="2:10" ht="15" x14ac:dyDescent="0.3">
      <c r="B238" s="2"/>
      <c r="C238" s="38" t="str">
        <f t="shared" si="14"/>
        <v>City State Zip:    Jonesboro AR  72404-9335</v>
      </c>
      <c r="D238" s="38"/>
      <c r="E238" s="38"/>
      <c r="F238" s="38"/>
      <c r="J238" s="2" t="s">
        <v>142</v>
      </c>
    </row>
    <row r="239" spans="2:10" ht="15" x14ac:dyDescent="0.3">
      <c r="B239" s="2"/>
      <c r="C239" s="38" t="str">
        <f t="shared" si="14"/>
        <v xml:space="preserve">Phone:    (870) 268-5300 </v>
      </c>
      <c r="D239" s="38"/>
      <c r="E239" s="38"/>
      <c r="F239" s="38"/>
      <c r="J239" s="2" t="s">
        <v>71</v>
      </c>
    </row>
    <row r="240" spans="2:10" ht="15" x14ac:dyDescent="0.3">
      <c r="B240" s="2"/>
      <c r="C240" s="38" t="str">
        <f t="shared" si="14"/>
        <v xml:space="preserve">Fax:    (870) 802-3133 </v>
      </c>
      <c r="D240" s="38"/>
      <c r="E240" s="38"/>
      <c r="F240" s="38"/>
      <c r="J240" s="2" t="s">
        <v>72</v>
      </c>
    </row>
    <row r="241" spans="2:20" ht="15" x14ac:dyDescent="0.3">
      <c r="B241" s="2"/>
      <c r="C241" s="38" t="str">
        <f t="shared" si="14"/>
        <v xml:space="preserve">Email:    ssmith@goautomail.com </v>
      </c>
      <c r="D241" s="38"/>
      <c r="E241" s="38"/>
      <c r="F241" s="38"/>
      <c r="J241" s="2" t="s">
        <v>73</v>
      </c>
    </row>
    <row r="242" spans="2:20" ht="15" x14ac:dyDescent="0.3">
      <c r="B242" s="2"/>
      <c r="C242" s="38" t="str">
        <f t="shared" si="14"/>
        <v xml:space="preserve">Web:    http://www.goautomail.com/ </v>
      </c>
      <c r="D242" s="38"/>
      <c r="E242" s="38"/>
      <c r="F242" s="38"/>
      <c r="J242" s="2" t="s">
        <v>74</v>
      </c>
    </row>
    <row r="243" spans="2:20" ht="14.4" x14ac:dyDescent="0.3">
      <c r="B243" s="2"/>
      <c r="C243" s="1"/>
      <c r="D243" s="7"/>
      <c r="E243" s="7"/>
      <c r="F243" s="7"/>
    </row>
    <row r="244" spans="2:20" ht="16.8" x14ac:dyDescent="0.3">
      <c r="B244" s="2"/>
      <c r="C244" s="36" t="s">
        <v>13</v>
      </c>
      <c r="D244" s="36"/>
      <c r="E244" s="36"/>
      <c r="F244" s="36"/>
    </row>
    <row r="245" spans="2:20" ht="15.6" x14ac:dyDescent="0.3">
      <c r="B245" s="2"/>
      <c r="C245" s="1"/>
      <c r="D245" s="11"/>
      <c r="E245" s="11"/>
      <c r="F245" s="11"/>
      <c r="H245" s="2" t="s">
        <v>14</v>
      </c>
    </row>
    <row r="246" spans="2:20" ht="15.6" x14ac:dyDescent="0.3">
      <c r="B246" s="2"/>
      <c r="C246" s="1"/>
      <c r="D246" s="11" t="str">
        <f>H245</f>
        <v xml:space="preserve">Standard Mail </v>
      </c>
      <c r="E246" s="11" t="str">
        <f>H246</f>
        <v xml:space="preserve">First Class </v>
      </c>
      <c r="F246" s="11" t="str">
        <f>H249</f>
        <v xml:space="preserve">Periodical </v>
      </c>
      <c r="H246" s="2" t="s">
        <v>15</v>
      </c>
    </row>
    <row r="247" spans="2:20" ht="15" x14ac:dyDescent="0.3">
      <c r="B247" s="2"/>
      <c r="C247" s="1"/>
      <c r="D247" s="5"/>
      <c r="E247" s="5"/>
      <c r="F247" s="5"/>
      <c r="H247" s="2" t="s">
        <v>16</v>
      </c>
    </row>
    <row r="248" spans="2:20" ht="15" x14ac:dyDescent="0.3">
      <c r="B248" s="2"/>
      <c r="C248" s="1"/>
      <c r="D248" s="5"/>
      <c r="E248" s="5" t="str">
        <f>H247</f>
        <v xml:space="preserve">✔MAC Batch Automation Flats - Tray Based Option </v>
      </c>
      <c r="F248" s="5"/>
      <c r="H248" s="2" t="s">
        <v>17</v>
      </c>
    </row>
    <row r="249" spans="2:20" ht="15" x14ac:dyDescent="0.3">
      <c r="B249" s="2"/>
      <c r="C249" s="1"/>
      <c r="D249" s="5"/>
      <c r="E249" s="5"/>
      <c r="F249" s="5"/>
      <c r="H249" s="2" t="s">
        <v>18</v>
      </c>
    </row>
    <row r="250" spans="2:20" ht="15" x14ac:dyDescent="0.3">
      <c r="B250" s="2"/>
      <c r="C250" s="1"/>
      <c r="D250" s="5"/>
      <c r="E250" s="5" t="str">
        <f>H248</f>
        <v xml:space="preserve">✔MAC Batch Automation Letters </v>
      </c>
      <c r="F250" s="5"/>
      <c r="H250" s="2" t="s">
        <v>19</v>
      </c>
    </row>
    <row r="251" spans="2:20" ht="15" x14ac:dyDescent="0.3">
      <c r="B251" s="2"/>
      <c r="C251" s="1"/>
      <c r="D251" s="5"/>
      <c r="E251" s="5"/>
      <c r="F251" s="5"/>
      <c r="H251" s="2" t="s">
        <v>20</v>
      </c>
    </row>
    <row r="252" spans="2:20" ht="15" x14ac:dyDescent="0.3">
      <c r="B252" s="2"/>
      <c r="C252" s="1"/>
      <c r="D252" s="5"/>
      <c r="E252" s="5"/>
      <c r="F252" s="5"/>
      <c r="H252" s="2" t="s">
        <v>21</v>
      </c>
    </row>
    <row r="253" spans="2:20" ht="16.8" x14ac:dyDescent="0.3">
      <c r="B253" s="2"/>
      <c r="C253" s="36" t="s">
        <v>22</v>
      </c>
      <c r="D253" s="36"/>
      <c r="E253" s="36"/>
      <c r="F253" s="36"/>
      <c r="H253" s="2" t="s">
        <v>23</v>
      </c>
    </row>
    <row r="254" spans="2:20" ht="15.6" x14ac:dyDescent="0.3">
      <c r="B254" s="2"/>
      <c r="C254" s="1"/>
      <c r="D254" s="11"/>
      <c r="E254" s="5"/>
      <c r="F254" s="5"/>
      <c r="H254" s="2" t="s">
        <v>24</v>
      </c>
    </row>
    <row r="255" spans="2:20" ht="15.6" x14ac:dyDescent="0.3">
      <c r="B255" s="2"/>
      <c r="C255" s="1"/>
      <c r="D255" s="11" t="s">
        <v>25</v>
      </c>
      <c r="E255" s="5"/>
      <c r="F255" s="5"/>
      <c r="H255" s="2" t="s">
        <v>26</v>
      </c>
      <c r="I255" s="2" t="s">
        <v>25</v>
      </c>
    </row>
    <row r="256" spans="2:20" ht="15" x14ac:dyDescent="0.3">
      <c r="B256" s="2"/>
      <c r="C256" s="1"/>
      <c r="D256" s="5" t="str">
        <f t="shared" ref="D256:F259" si="15">I256</f>
        <v xml:space="preserve">✔Additional User Documentation (Any) </v>
      </c>
      <c r="E256" s="5" t="str">
        <f t="shared" si="15"/>
        <v xml:space="preserve">✔Optional Endorsement Lines (OELs) </v>
      </c>
      <c r="F256" s="5" t="str">
        <f t="shared" si="15"/>
        <v xml:space="preserve">✔Job Setup/Parameter Report </v>
      </c>
      <c r="H256" s="2" t="s">
        <v>27</v>
      </c>
      <c r="I256" s="21" t="s">
        <v>21</v>
      </c>
      <c r="J256" s="21" t="s">
        <v>23</v>
      </c>
      <c r="K256" s="21" t="s">
        <v>24</v>
      </c>
      <c r="L256" s="21" t="s">
        <v>26</v>
      </c>
      <c r="M256" s="21" t="s">
        <v>27</v>
      </c>
      <c r="N256" s="21" t="s">
        <v>28</v>
      </c>
      <c r="O256" s="21" t="s">
        <v>29</v>
      </c>
      <c r="P256" s="21" t="s">
        <v>30</v>
      </c>
      <c r="Q256" s="21" t="s">
        <v>31</v>
      </c>
      <c r="R256" s="21" t="s">
        <v>32</v>
      </c>
      <c r="S256" s="21" t="s">
        <v>33</v>
      </c>
      <c r="T256" s="21" t="s">
        <v>34</v>
      </c>
    </row>
    <row r="257" spans="2:13" ht="15" x14ac:dyDescent="0.3">
      <c r="B257" s="2"/>
      <c r="C257" s="1"/>
      <c r="D257" s="5" t="str">
        <f t="shared" si="15"/>
        <v xml:space="preserve">✔USPS Qualification Report </v>
      </c>
      <c r="E257" s="5" t="str">
        <f t="shared" si="15"/>
        <v xml:space="preserve">✔Manifest Summary by Weight </v>
      </c>
      <c r="F257" s="5" t="str">
        <f t="shared" si="15"/>
        <v xml:space="preserve">✔Manifest Summary Report </v>
      </c>
      <c r="H257" s="2" t="s">
        <v>28</v>
      </c>
      <c r="I257" s="2" t="str">
        <f>L256</f>
        <v xml:space="preserve">✔USPS Qualification Report </v>
      </c>
      <c r="J257" s="2" t="str">
        <f t="shared" ref="J257:K257" si="16">M256</f>
        <v xml:space="preserve">✔Manifest Summary by Weight </v>
      </c>
      <c r="K257" s="2" t="str">
        <f t="shared" si="16"/>
        <v xml:space="preserve">✔Manifest Summary Report </v>
      </c>
    </row>
    <row r="258" spans="2:13" ht="15" x14ac:dyDescent="0.3">
      <c r="B258" s="2"/>
      <c r="C258" s="1"/>
      <c r="D258" s="5" t="str">
        <f t="shared" si="15"/>
        <v xml:space="preserve">✔Manifest Report </v>
      </c>
      <c r="E258" s="5" t="str">
        <f t="shared" si="15"/>
        <v xml:space="preserve">✔Keyline </v>
      </c>
      <c r="F258" s="5" t="str">
        <f t="shared" si="15"/>
        <v xml:space="preserve">✔Floating Batch </v>
      </c>
      <c r="H258" s="2" t="s">
        <v>29</v>
      </c>
      <c r="I258" s="2" t="str">
        <f>O256</f>
        <v xml:space="preserve">✔Manifest Report </v>
      </c>
      <c r="J258" s="2" t="str">
        <f t="shared" ref="J258:K258" si="17">P256</f>
        <v xml:space="preserve">✔Keyline </v>
      </c>
      <c r="K258" s="2" t="str">
        <f t="shared" si="17"/>
        <v xml:space="preserve">✔Floating Batch </v>
      </c>
    </row>
    <row r="259" spans="2:13" ht="15" x14ac:dyDescent="0.3">
      <c r="B259" s="2"/>
      <c r="C259" s="1"/>
      <c r="D259" s="5" t="str">
        <f t="shared" si="15"/>
        <v xml:space="preserve">✔Origin 3-digit Trays/Sacks </v>
      </c>
      <c r="E259" s="5" t="str">
        <f t="shared" si="15"/>
        <v xml:space="preserve">✔IM Barcoded Tray Labels </v>
      </c>
      <c r="F259" s="5" t="str">
        <f t="shared" si="15"/>
        <v xml:space="preserve">✔Origin AADC Trays </v>
      </c>
      <c r="H259" s="2" t="s">
        <v>30</v>
      </c>
      <c r="I259" s="2" t="str">
        <f>R256</f>
        <v xml:space="preserve">✔Origin 3-digit Trays/Sacks </v>
      </c>
      <c r="J259" s="2" t="str">
        <f t="shared" ref="J259:K259" si="18">S256</f>
        <v xml:space="preserve">✔IM Barcoded Tray Labels </v>
      </c>
      <c r="K259" s="2" t="str">
        <f t="shared" si="18"/>
        <v xml:space="preserve">✔Origin AADC Trays </v>
      </c>
    </row>
    <row r="260" spans="2:13" ht="15" x14ac:dyDescent="0.3">
      <c r="B260" s="2"/>
      <c r="C260" s="1"/>
      <c r="D260" s="5"/>
      <c r="E260" s="5"/>
      <c r="F260" s="5"/>
      <c r="H260" s="2" t="s">
        <v>31</v>
      </c>
      <c r="I260" s="2">
        <f>U182</f>
        <v>0</v>
      </c>
      <c r="J260" s="2">
        <f>V182</f>
        <v>0</v>
      </c>
      <c r="K260" s="2">
        <f>W182</f>
        <v>0</v>
      </c>
    </row>
    <row r="261" spans="2:13" ht="15.6" x14ac:dyDescent="0.3">
      <c r="B261" s="2"/>
      <c r="C261" s="1"/>
      <c r="D261" s="11"/>
      <c r="E261" s="5"/>
      <c r="F261" s="5"/>
      <c r="H261" s="2" t="s">
        <v>32</v>
      </c>
    </row>
    <row r="262" spans="2:13" ht="15.6" x14ac:dyDescent="0.3">
      <c r="B262" s="2"/>
      <c r="C262" s="1"/>
      <c r="D262" s="5"/>
      <c r="E262" s="13"/>
      <c r="F262" s="13"/>
      <c r="H262" s="2" t="s">
        <v>33</v>
      </c>
    </row>
    <row r="263" spans="2:13" ht="15.6" x14ac:dyDescent="0.3">
      <c r="B263" s="2"/>
      <c r="C263" s="1"/>
      <c r="D263" s="11" t="s">
        <v>35</v>
      </c>
      <c r="E263" s="5"/>
      <c r="F263" s="5"/>
      <c r="H263" s="2" t="s">
        <v>34</v>
      </c>
      <c r="I263" s="2" t="s">
        <v>35</v>
      </c>
    </row>
    <row r="264" spans="2:13" ht="15" x14ac:dyDescent="0.3">
      <c r="B264" s="2"/>
      <c r="C264" s="1"/>
      <c r="D264" s="5" t="str">
        <f>I264</f>
        <v xml:space="preserve">✔No Overflow Trays </v>
      </c>
      <c r="E264" s="5" t="str">
        <f>J264</f>
        <v xml:space="preserve">✔Reduced Overflow </v>
      </c>
      <c r="F264" s="5" t="str">
        <f>K264</f>
        <v xml:space="preserve">✔5-digit\Scheme Trays </v>
      </c>
      <c r="H264" s="2" t="s">
        <v>36</v>
      </c>
      <c r="I264" s="21" t="s">
        <v>61</v>
      </c>
      <c r="J264" s="21" t="s">
        <v>37</v>
      </c>
      <c r="K264" s="21" t="s">
        <v>38</v>
      </c>
      <c r="L264" s="21" t="s">
        <v>39</v>
      </c>
      <c r="M264" s="21" t="s">
        <v>40</v>
      </c>
    </row>
    <row r="265" spans="2:13" ht="15" x14ac:dyDescent="0.3">
      <c r="B265" s="2"/>
      <c r="C265" s="1"/>
      <c r="D265" s="5" t="str">
        <f>I265</f>
        <v xml:space="preserve">✔3-digit\Scheme Trays </v>
      </c>
      <c r="E265" s="5" t="str">
        <f>J265</f>
        <v xml:space="preserve">✔AADC Trays </v>
      </c>
      <c r="F265" s="5"/>
      <c r="H265" s="2" t="s">
        <v>61</v>
      </c>
      <c r="I265" s="2" t="str">
        <f>L264</f>
        <v xml:space="preserve">✔3-digit\Scheme Trays </v>
      </c>
      <c r="J265" s="2" t="str">
        <f t="shared" ref="J265:K265" si="19">M264</f>
        <v xml:space="preserve">✔AADC Trays </v>
      </c>
      <c r="K265" s="2">
        <f t="shared" si="19"/>
        <v>0</v>
      </c>
    </row>
    <row r="266" spans="2:13" ht="15" x14ac:dyDescent="0.3">
      <c r="B266" s="2"/>
      <c r="C266" s="1"/>
      <c r="D266" s="5"/>
      <c r="E266" s="5"/>
      <c r="F266" s="5"/>
      <c r="H266" s="2" t="s">
        <v>37</v>
      </c>
      <c r="I266" s="2">
        <f>O264</f>
        <v>0</v>
      </c>
      <c r="J266" s="2">
        <f t="shared" ref="J266:K266" si="20">P264</f>
        <v>0</v>
      </c>
      <c r="K266" s="2">
        <f t="shared" si="20"/>
        <v>0</v>
      </c>
    </row>
    <row r="267" spans="2:13" ht="15" x14ac:dyDescent="0.3">
      <c r="B267" s="2"/>
      <c r="C267" s="1"/>
      <c r="D267" s="5"/>
      <c r="E267" s="5"/>
      <c r="F267" s="5"/>
      <c r="H267" s="2" t="s">
        <v>38</v>
      </c>
    </row>
    <row r="268" spans="2:13" ht="15.6" x14ac:dyDescent="0.3">
      <c r="B268" s="2"/>
      <c r="C268" s="1"/>
      <c r="D268" s="11"/>
      <c r="E268" s="7"/>
      <c r="F268" s="7"/>
      <c r="H268" s="2" t="s">
        <v>39</v>
      </c>
    </row>
    <row r="269" spans="2:13" ht="15.6" x14ac:dyDescent="0.3">
      <c r="B269" s="2"/>
      <c r="C269" s="1"/>
      <c r="D269" s="11" t="s">
        <v>41</v>
      </c>
      <c r="E269" s="5"/>
      <c r="F269" s="5"/>
      <c r="H269" s="2" t="s">
        <v>40</v>
      </c>
      <c r="I269" s="2" t="s">
        <v>41</v>
      </c>
    </row>
    <row r="270" spans="2:13" ht="15" x14ac:dyDescent="0.3">
      <c r="B270" s="2"/>
      <c r="C270" s="1"/>
      <c r="D270" s="5" t="str">
        <f>I270</f>
        <v xml:space="preserve">✔PS Form 3600-FCM </v>
      </c>
      <c r="E270" s="5"/>
      <c r="F270" s="5"/>
      <c r="H270" s="2" t="s">
        <v>42</v>
      </c>
      <c r="I270" s="21" t="s">
        <v>43</v>
      </c>
      <c r="J270" s="2"/>
      <c r="K270" s="2"/>
    </row>
    <row r="271" spans="2:13" ht="15" x14ac:dyDescent="0.3">
      <c r="B271" s="2"/>
      <c r="C271" s="1"/>
      <c r="D271" s="5"/>
      <c r="E271" s="5"/>
      <c r="F271" s="5"/>
      <c r="H271" s="2" t="s">
        <v>43</v>
      </c>
    </row>
    <row r="272" spans="2:13" ht="15" x14ac:dyDescent="0.3">
      <c r="B272" s="2"/>
      <c r="C272" s="1"/>
      <c r="D272" s="5"/>
      <c r="E272" s="5"/>
      <c r="F272" s="5"/>
      <c r="H272" s="2" t="s">
        <v>44</v>
      </c>
    </row>
    <row r="273" spans="2:8" ht="15" x14ac:dyDescent="0.3">
      <c r="B273" s="2"/>
      <c r="C273" s="22"/>
      <c r="D273" s="23"/>
      <c r="E273" s="23"/>
      <c r="F273" s="23"/>
      <c r="H273" s="2" t="s">
        <v>75</v>
      </c>
    </row>
    <row r="274" spans="2:8" ht="15.6" x14ac:dyDescent="0.3">
      <c r="B274" s="2"/>
      <c r="C274" s="1"/>
      <c r="D274" s="11" t="s">
        <v>47</v>
      </c>
      <c r="E274" s="15" t="s">
        <v>48</v>
      </c>
      <c r="F274" s="4" t="str">
        <f>LEFT(H274,7)</f>
        <v xml:space="preserve">Custom </v>
      </c>
      <c r="H274" s="2" t="s">
        <v>76</v>
      </c>
    </row>
    <row r="275" spans="2:8" ht="14.4" x14ac:dyDescent="0.3">
      <c r="B275" s="2"/>
      <c r="C275" s="1"/>
      <c r="D275" s="37" t="str">
        <f>H273</f>
        <v>PC: 32-BIT WINDOWS, 64-BIT WINDOWS, ** WINDOWS, WINDOWS, WINDOWS 7, WINDOWS 8, Windows Server 2008, Windows Server 2012, Windows Server 2013</v>
      </c>
      <c r="E275" s="37"/>
      <c r="F275" s="37"/>
      <c r="H275" s="2" t="s">
        <v>49</v>
      </c>
    </row>
    <row r="276" spans="2:8" ht="14.4" x14ac:dyDescent="0.3">
      <c r="B276" s="2"/>
      <c r="C276" s="1"/>
      <c r="D276" s="37"/>
      <c r="E276" s="37"/>
      <c r="F276" s="37"/>
    </row>
    <row r="277" spans="2:8" ht="15.6" x14ac:dyDescent="0.3">
      <c r="B277" s="2"/>
      <c r="C277" s="1"/>
      <c r="D277" s="5" t="s">
        <v>50</v>
      </c>
      <c r="E277" s="15" t="s">
        <v>51</v>
      </c>
      <c r="F277" s="16">
        <f>$I$2</f>
        <v>45678</v>
      </c>
    </row>
    <row r="278" spans="2:8" ht="15" customHeight="1" x14ac:dyDescent="0.3">
      <c r="B278" s="2"/>
      <c r="C278" s="1"/>
      <c r="D278" s="5"/>
      <c r="E278" s="5"/>
      <c r="F278" s="5"/>
    </row>
    <row r="279" spans="2:8" ht="15" customHeight="1" x14ac:dyDescent="0.3">
      <c r="B279" s="2"/>
      <c r="C279" s="1"/>
      <c r="D279" s="5"/>
      <c r="E279" s="5"/>
      <c r="F279" s="5"/>
    </row>
    <row r="280" spans="2:8" ht="15" x14ac:dyDescent="0.3">
      <c r="B280" s="2"/>
      <c r="C280" s="1"/>
      <c r="D280" s="5"/>
      <c r="E280" s="5"/>
      <c r="F280" s="5"/>
    </row>
    <row r="281" spans="2:8" ht="15.6" x14ac:dyDescent="0.3">
      <c r="B281" s="2"/>
      <c r="C281" s="1"/>
      <c r="D281" s="11"/>
      <c r="E281" s="5"/>
      <c r="F281" s="5"/>
    </row>
    <row r="282" spans="2:8" ht="15" x14ac:dyDescent="0.3">
      <c r="B282" s="2"/>
      <c r="C282" s="1"/>
      <c r="D282" s="5"/>
      <c r="E282" s="5"/>
      <c r="F282" s="5"/>
    </row>
    <row r="283" spans="2:8" ht="15" x14ac:dyDescent="0.3">
      <c r="B283" s="2"/>
      <c r="C283" s="1"/>
      <c r="D283" s="5"/>
      <c r="E283" s="5"/>
      <c r="F283" s="5"/>
    </row>
    <row r="284" spans="2:8" ht="15" x14ac:dyDescent="0.3">
      <c r="B284" s="2"/>
      <c r="C284" s="1"/>
      <c r="D284" s="5"/>
      <c r="E284" s="5"/>
      <c r="F284" s="5"/>
    </row>
    <row r="285" spans="2:8" ht="15" x14ac:dyDescent="0.3">
      <c r="B285" s="2"/>
      <c r="C285" s="1"/>
      <c r="D285" s="5"/>
      <c r="E285" s="5"/>
      <c r="F285" s="5"/>
    </row>
    <row r="286" spans="2:8" ht="15" x14ac:dyDescent="0.3">
      <c r="B286" s="2"/>
      <c r="C286" s="1"/>
      <c r="D286" s="5"/>
      <c r="E286" s="5"/>
      <c r="F286" s="5"/>
    </row>
    <row r="287" spans="2:8" ht="15.6" x14ac:dyDescent="0.3">
      <c r="B287" s="2"/>
      <c r="C287" s="1"/>
      <c r="D287" s="11"/>
      <c r="E287" s="5"/>
      <c r="F287" s="5"/>
    </row>
    <row r="288" spans="2:8" ht="15" x14ac:dyDescent="0.3">
      <c r="B288" s="2"/>
      <c r="C288" s="1"/>
      <c r="D288" s="5"/>
      <c r="E288" s="5"/>
      <c r="F288" s="5"/>
    </row>
    <row r="289" spans="2:7" ht="15" x14ac:dyDescent="0.3">
      <c r="B289" s="2"/>
      <c r="C289" s="1"/>
      <c r="D289" s="5"/>
      <c r="E289" s="5"/>
      <c r="F289" s="5"/>
    </row>
    <row r="290" spans="2:7" ht="15.6" x14ac:dyDescent="0.3">
      <c r="B290" s="2"/>
      <c r="C290" s="1"/>
      <c r="D290" s="11"/>
      <c r="E290" s="5"/>
      <c r="F290" s="5"/>
    </row>
    <row r="291" spans="2:7" ht="15" x14ac:dyDescent="0.3">
      <c r="B291" s="2"/>
      <c r="C291" s="1"/>
      <c r="D291" s="5"/>
      <c r="E291" s="5"/>
      <c r="F291" s="5"/>
    </row>
    <row r="292" spans="2:7" ht="15" x14ac:dyDescent="0.3">
      <c r="B292" s="2"/>
      <c r="C292" s="1"/>
      <c r="D292" s="5"/>
      <c r="E292" s="5"/>
      <c r="F292" s="5"/>
    </row>
    <row r="293" spans="2:7" ht="15" x14ac:dyDescent="0.3">
      <c r="B293" s="2"/>
      <c r="C293" s="1"/>
      <c r="D293" s="5"/>
      <c r="E293" s="5"/>
      <c r="F293" s="5"/>
    </row>
    <row r="294" spans="2:7" ht="15.6" x14ac:dyDescent="0.3">
      <c r="B294" s="2"/>
      <c r="C294" s="1"/>
      <c r="D294" s="11"/>
      <c r="E294" s="5"/>
      <c r="F294" s="5"/>
    </row>
    <row r="295" spans="2:7" ht="15" x14ac:dyDescent="0.3">
      <c r="B295" s="2"/>
      <c r="C295" s="1"/>
      <c r="D295" s="5"/>
      <c r="E295" s="5"/>
      <c r="F295" s="5"/>
    </row>
    <row r="296" spans="2:7" ht="15" x14ac:dyDescent="0.3">
      <c r="B296" s="2"/>
      <c r="C296" s="1"/>
      <c r="D296" s="5"/>
      <c r="E296" s="5"/>
      <c r="F296" s="5"/>
    </row>
    <row r="297" spans="2:7" ht="15" x14ac:dyDescent="0.3">
      <c r="B297" s="2"/>
      <c r="C297" s="1"/>
      <c r="D297" s="5"/>
      <c r="E297" s="5"/>
      <c r="F297" s="5"/>
    </row>
    <row r="298" spans="2:7" ht="15" x14ac:dyDescent="0.3">
      <c r="B298" s="2"/>
      <c r="C298" s="1"/>
      <c r="D298" s="5"/>
      <c r="E298" s="5"/>
      <c r="F298" s="5"/>
    </row>
    <row r="299" spans="2:7" ht="15" x14ac:dyDescent="0.3">
      <c r="B299" s="2"/>
      <c r="C299" s="14"/>
      <c r="D299" s="5"/>
      <c r="E299" s="5"/>
      <c r="F299" s="5"/>
    </row>
    <row r="300" spans="2:7" ht="15" customHeight="1" x14ac:dyDescent="0.3">
      <c r="B300" s="2"/>
      <c r="C300" s="1"/>
      <c r="D300" s="11"/>
      <c r="E300" s="15"/>
      <c r="F300" s="4"/>
    </row>
    <row r="301" spans="2:7" ht="15" customHeight="1" x14ac:dyDescent="0.3">
      <c r="B301" s="2"/>
      <c r="C301" s="1"/>
      <c r="D301" s="25"/>
      <c r="E301" s="25"/>
      <c r="F301" s="25"/>
    </row>
    <row r="302" spans="2:7" ht="15.6" x14ac:dyDescent="0.3">
      <c r="B302" s="2"/>
      <c r="C302" s="1"/>
      <c r="D302" s="25"/>
      <c r="E302" s="25"/>
      <c r="F302" s="25"/>
    </row>
    <row r="303" spans="2:7" ht="15" x14ac:dyDescent="0.3">
      <c r="B303" s="2"/>
      <c r="C303" s="1"/>
      <c r="D303" s="5"/>
      <c r="E303" s="18"/>
      <c r="F303" s="19"/>
    </row>
    <row r="304" spans="2:7" ht="15" customHeight="1" x14ac:dyDescent="0.3">
      <c r="B304" s="2"/>
      <c r="C304" s="5"/>
      <c r="D304" s="18"/>
      <c r="E304" s="19"/>
      <c r="F304" s="20"/>
      <c r="G304">
        <f>231-156+1</f>
        <v>76</v>
      </c>
    </row>
    <row r="305" spans="2:10" ht="14.4" x14ac:dyDescent="0.3">
      <c r="B305" s="2"/>
      <c r="C305" s="1"/>
      <c r="D305" s="1"/>
      <c r="E305" s="1"/>
      <c r="F305" s="1"/>
    </row>
    <row r="306" spans="2:10" ht="16.8" x14ac:dyDescent="0.3">
      <c r="B306" s="2"/>
      <c r="C306" s="39" t="s">
        <v>2</v>
      </c>
      <c r="D306" s="39"/>
      <c r="E306" s="39"/>
      <c r="F306" s="39"/>
    </row>
    <row r="307" spans="2:10" ht="16.8" x14ac:dyDescent="0.3">
      <c r="B307" s="2"/>
      <c r="C307" s="40" t="s">
        <v>3</v>
      </c>
      <c r="D307" s="40"/>
      <c r="E307" s="40"/>
      <c r="F307" s="40"/>
    </row>
    <row r="308" spans="2:10" ht="14.4" x14ac:dyDescent="0.3">
      <c r="B308" s="2"/>
      <c r="C308" s="1"/>
      <c r="D308" s="7"/>
      <c r="E308" s="7"/>
      <c r="F308" s="7"/>
    </row>
    <row r="309" spans="2:10" ht="15.6" x14ac:dyDescent="0.3">
      <c r="B309" s="2"/>
      <c r="C309" s="41" t="str">
        <f t="shared" ref="C309:C317" si="21">J309</f>
        <v xml:space="preserve">Company Name:    BCC SOFTWARE, LLC  </v>
      </c>
      <c r="D309" s="41"/>
      <c r="E309" s="41"/>
      <c r="F309" s="41"/>
      <c r="J309" s="2" t="s">
        <v>77</v>
      </c>
    </row>
    <row r="310" spans="2:10" ht="15.6" x14ac:dyDescent="0.3">
      <c r="B310" s="2"/>
      <c r="C310" s="41" t="str">
        <f t="shared" si="21"/>
        <v xml:space="preserve">Product Name:    BCC MAIL MANAGER  </v>
      </c>
      <c r="D310" s="41"/>
      <c r="E310" s="41"/>
      <c r="F310" s="41"/>
      <c r="J310" s="2" t="s">
        <v>78</v>
      </c>
    </row>
    <row r="311" spans="2:10" ht="15.6" x14ac:dyDescent="0.3">
      <c r="B311" s="2"/>
      <c r="C311" s="41" t="str">
        <f t="shared" si="21"/>
        <v xml:space="preserve">Product Version:    04.01  </v>
      </c>
      <c r="D311" s="41"/>
      <c r="E311" s="41"/>
      <c r="F311" s="41"/>
      <c r="J311" s="46" t="s">
        <v>158</v>
      </c>
    </row>
    <row r="312" spans="2:10" ht="15" x14ac:dyDescent="0.3">
      <c r="B312" s="2"/>
      <c r="C312" s="38" t="str">
        <f>J312</f>
        <v>Sales Contact:    Adam Koester</v>
      </c>
      <c r="D312" s="38"/>
      <c r="E312" s="38"/>
      <c r="F312" s="38"/>
      <c r="J312" s="46" t="s">
        <v>161</v>
      </c>
    </row>
    <row r="313" spans="2:10" ht="15" x14ac:dyDescent="0.3">
      <c r="B313" s="2"/>
      <c r="C313" s="38" t="str">
        <f t="shared" si="21"/>
        <v>1890 S Winton RD STE 80</v>
      </c>
      <c r="D313" s="38"/>
      <c r="E313" s="38"/>
      <c r="F313" s="38"/>
      <c r="J313" s="46" t="s">
        <v>162</v>
      </c>
    </row>
    <row r="314" spans="2:10" ht="15" x14ac:dyDescent="0.3">
      <c r="B314" s="2"/>
      <c r="C314" s="38" t="str">
        <f t="shared" si="21"/>
        <v>Rochester NY 14618-4009</v>
      </c>
      <c r="D314" s="38"/>
      <c r="E314" s="38"/>
      <c r="F314" s="38"/>
      <c r="J314" s="46" t="s">
        <v>163</v>
      </c>
    </row>
    <row r="315" spans="2:10" ht="15" x14ac:dyDescent="0.3">
      <c r="B315" s="2"/>
      <c r="C315" s="38" t="str">
        <f t="shared" si="21"/>
        <v>(800) 337-0442</v>
      </c>
      <c r="D315" s="38"/>
      <c r="E315" s="38"/>
      <c r="F315" s="38"/>
      <c r="J315" s="46" t="s">
        <v>164</v>
      </c>
    </row>
    <row r="316" spans="2:10" ht="15" x14ac:dyDescent="0.3">
      <c r="B316" s="2"/>
      <c r="C316" s="38" t="str">
        <f>J316</f>
        <v xml:space="preserve">Email:    akoester@bccsoftware.com </v>
      </c>
      <c r="D316" s="38"/>
      <c r="E316" s="38"/>
      <c r="F316" s="38"/>
      <c r="J316" s="46" t="s">
        <v>165</v>
      </c>
    </row>
    <row r="317" spans="2:10" ht="15" x14ac:dyDescent="0.3">
      <c r="B317" s="2"/>
      <c r="C317" s="38" t="str">
        <f t="shared" si="21"/>
        <v xml:space="preserve">Web:    https://bccsoftware.com </v>
      </c>
      <c r="D317" s="38"/>
      <c r="E317" s="38"/>
      <c r="F317" s="38"/>
      <c r="J317" s="2" t="s">
        <v>150</v>
      </c>
    </row>
    <row r="318" spans="2:10" ht="14.4" x14ac:dyDescent="0.3">
      <c r="B318" s="2"/>
      <c r="C318" s="1"/>
      <c r="D318" s="7"/>
      <c r="E318" s="7"/>
      <c r="F318" s="7"/>
    </row>
    <row r="319" spans="2:10" ht="16.8" x14ac:dyDescent="0.3">
      <c r="B319" s="2"/>
      <c r="C319" s="36" t="s">
        <v>13</v>
      </c>
      <c r="D319" s="36"/>
      <c r="E319" s="36"/>
      <c r="F319" s="36"/>
    </row>
    <row r="320" spans="2:10" ht="15.6" x14ac:dyDescent="0.3">
      <c r="B320" s="2"/>
      <c r="C320" s="1"/>
      <c r="D320" s="11"/>
      <c r="E320" s="11"/>
      <c r="F320" s="11"/>
      <c r="H320" s="2" t="s">
        <v>14</v>
      </c>
    </row>
    <row r="321" spans="2:19" ht="15.6" x14ac:dyDescent="0.3">
      <c r="B321" s="2"/>
      <c r="C321" s="1"/>
      <c r="D321" s="11" t="str">
        <f>H320</f>
        <v xml:space="preserve">Standard Mail </v>
      </c>
      <c r="E321" s="11" t="str">
        <f>H321</f>
        <v xml:space="preserve">First Class </v>
      </c>
      <c r="F321" s="11" t="str">
        <f>H324</f>
        <v xml:space="preserve">Periodical </v>
      </c>
      <c r="H321" s="2" t="s">
        <v>15</v>
      </c>
    </row>
    <row r="322" spans="2:19" ht="15" x14ac:dyDescent="0.3">
      <c r="B322" s="2"/>
      <c r="C322" s="1"/>
      <c r="D322" s="5"/>
      <c r="E322" s="5"/>
      <c r="F322" s="5"/>
      <c r="H322" s="2" t="s">
        <v>16</v>
      </c>
    </row>
    <row r="323" spans="2:19" ht="15" x14ac:dyDescent="0.3">
      <c r="B323" s="2"/>
      <c r="C323" s="1"/>
      <c r="D323" s="5"/>
      <c r="E323" s="5" t="str">
        <f>H322</f>
        <v xml:space="preserve">✔MAC Batch Automation Flats - Tray Based Option </v>
      </c>
      <c r="F323" s="5"/>
      <c r="H323" s="2" t="s">
        <v>17</v>
      </c>
    </row>
    <row r="324" spans="2:19" ht="15" x14ac:dyDescent="0.3">
      <c r="B324" s="2"/>
      <c r="C324" s="1"/>
      <c r="D324" s="5"/>
      <c r="E324" s="5"/>
      <c r="F324" s="5"/>
      <c r="H324" s="2" t="s">
        <v>18</v>
      </c>
    </row>
    <row r="325" spans="2:19" ht="15" x14ac:dyDescent="0.3">
      <c r="B325" s="2"/>
      <c r="C325" s="1"/>
      <c r="D325" s="5"/>
      <c r="E325" s="5" t="str">
        <f>H323</f>
        <v xml:space="preserve">✔MAC Batch Automation Letters </v>
      </c>
      <c r="F325" s="5"/>
      <c r="H325" s="2" t="s">
        <v>19</v>
      </c>
    </row>
    <row r="326" spans="2:19" ht="15" x14ac:dyDescent="0.3">
      <c r="B326" s="2"/>
      <c r="C326" s="1"/>
      <c r="D326" s="5"/>
      <c r="E326" s="5"/>
      <c r="F326" s="5"/>
      <c r="H326" s="2" t="s">
        <v>20</v>
      </c>
    </row>
    <row r="327" spans="2:19" ht="15" x14ac:dyDescent="0.3">
      <c r="B327" s="2"/>
      <c r="C327" s="1"/>
      <c r="D327" s="5"/>
      <c r="E327" s="5"/>
      <c r="F327" s="5"/>
      <c r="H327" s="2" t="s">
        <v>21</v>
      </c>
    </row>
    <row r="328" spans="2:19" ht="16.8" x14ac:dyDescent="0.3">
      <c r="B328" s="2"/>
      <c r="C328" s="36" t="s">
        <v>22</v>
      </c>
      <c r="D328" s="36"/>
      <c r="E328" s="36"/>
      <c r="F328" s="36"/>
      <c r="H328" s="2" t="s">
        <v>24</v>
      </c>
    </row>
    <row r="329" spans="2:19" ht="15.6" x14ac:dyDescent="0.3">
      <c r="B329" s="2"/>
      <c r="C329" s="1"/>
      <c r="D329" s="11"/>
      <c r="E329" s="5"/>
      <c r="F329" s="5"/>
      <c r="H329" s="2" t="s">
        <v>26</v>
      </c>
    </row>
    <row r="330" spans="2:19" ht="15.6" x14ac:dyDescent="0.3">
      <c r="B330" s="2"/>
      <c r="C330" s="1"/>
      <c r="D330" s="11" t="s">
        <v>25</v>
      </c>
      <c r="E330" s="5"/>
      <c r="F330" s="5"/>
      <c r="H330" s="2" t="s">
        <v>27</v>
      </c>
      <c r="I330" s="2" t="s">
        <v>25</v>
      </c>
    </row>
    <row r="331" spans="2:19" ht="15" x14ac:dyDescent="0.3">
      <c r="B331" s="2"/>
      <c r="C331" s="1"/>
      <c r="D331" s="5" t="str">
        <f t="shared" ref="D331:F333" si="22">I331</f>
        <v xml:space="preserve">✔Additional User Documentation (Any) </v>
      </c>
      <c r="E331" s="5" t="str">
        <f t="shared" si="22"/>
        <v xml:space="preserve">✔Job Setup/Parameter Report </v>
      </c>
      <c r="F331" s="5" t="str">
        <f t="shared" si="22"/>
        <v xml:space="preserve">✔USPS Qualification Report </v>
      </c>
      <c r="H331" s="2" t="s">
        <v>28</v>
      </c>
      <c r="I331" s="21" t="s">
        <v>21</v>
      </c>
      <c r="J331" s="21" t="s">
        <v>24</v>
      </c>
      <c r="K331" s="21" t="s">
        <v>26</v>
      </c>
      <c r="L331" s="21" t="s">
        <v>27</v>
      </c>
      <c r="M331" s="21" t="s">
        <v>28</v>
      </c>
      <c r="N331" s="21" t="s">
        <v>29</v>
      </c>
      <c r="O331" s="21" t="s">
        <v>30</v>
      </c>
      <c r="P331" s="21" t="s">
        <v>31</v>
      </c>
      <c r="Q331" s="21" t="s">
        <v>32</v>
      </c>
      <c r="R331" s="21" t="s">
        <v>33</v>
      </c>
      <c r="S331" s="21" t="s">
        <v>34</v>
      </c>
    </row>
    <row r="332" spans="2:19" ht="15" x14ac:dyDescent="0.3">
      <c r="B332" s="2"/>
      <c r="C332" s="1"/>
      <c r="D332" s="5" t="str">
        <f t="shared" si="22"/>
        <v xml:space="preserve">✔Manifest Summary by Weight </v>
      </c>
      <c r="E332" s="5" t="str">
        <f t="shared" si="22"/>
        <v xml:space="preserve">✔Manifest Summary Report </v>
      </c>
      <c r="F332" s="5" t="str">
        <f t="shared" si="22"/>
        <v xml:space="preserve">✔Manifest Report </v>
      </c>
      <c r="H332" s="2" t="s">
        <v>29</v>
      </c>
      <c r="I332" s="2" t="str">
        <f>L331</f>
        <v xml:space="preserve">✔Manifest Summary by Weight </v>
      </c>
      <c r="J332" s="2" t="str">
        <f t="shared" ref="J332:K332" si="23">M331</f>
        <v xml:space="preserve">✔Manifest Summary Report </v>
      </c>
      <c r="K332" s="2" t="str">
        <f t="shared" si="23"/>
        <v xml:space="preserve">✔Manifest Report </v>
      </c>
    </row>
    <row r="333" spans="2:19" ht="15" x14ac:dyDescent="0.3">
      <c r="B333" s="2"/>
      <c r="C333" s="1"/>
      <c r="D333" s="5" t="str">
        <f t="shared" si="22"/>
        <v xml:space="preserve">✔Keyline </v>
      </c>
      <c r="E333" s="5" t="str">
        <f t="shared" si="22"/>
        <v xml:space="preserve">✔Floating Batch </v>
      </c>
      <c r="F333" s="5" t="str">
        <f t="shared" si="22"/>
        <v xml:space="preserve">✔Origin 3-digit Trays/Sacks </v>
      </c>
      <c r="H333" s="2" t="s">
        <v>30</v>
      </c>
      <c r="I333" s="2" t="str">
        <f>O331</f>
        <v xml:space="preserve">✔Keyline </v>
      </c>
      <c r="J333" s="2" t="str">
        <f t="shared" ref="J333:K333" si="24">P331</f>
        <v xml:space="preserve">✔Floating Batch </v>
      </c>
      <c r="K333" s="2" t="str">
        <f t="shared" si="24"/>
        <v xml:space="preserve">✔Origin 3-digit Trays/Sacks </v>
      </c>
    </row>
    <row r="334" spans="2:19" ht="15" x14ac:dyDescent="0.3">
      <c r="B334" s="2"/>
      <c r="C334" s="1"/>
      <c r="D334" s="5" t="str">
        <f>I334</f>
        <v xml:space="preserve">✔IM Barcoded Tray Labels </v>
      </c>
      <c r="E334" s="5" t="str">
        <f>J334</f>
        <v xml:space="preserve">✔Origin AADC Trays </v>
      </c>
      <c r="F334" s="5"/>
      <c r="H334" s="2" t="s">
        <v>31</v>
      </c>
      <c r="I334" s="2" t="str">
        <f>R331</f>
        <v xml:space="preserve">✔IM Barcoded Tray Labels </v>
      </c>
      <c r="J334" s="2" t="str">
        <f t="shared" ref="J334" si="25">S331</f>
        <v xml:space="preserve">✔Origin AADC Trays </v>
      </c>
      <c r="K334" s="2">
        <f>T334</f>
        <v>0</v>
      </c>
    </row>
    <row r="335" spans="2:19" ht="15" x14ac:dyDescent="0.3">
      <c r="B335" s="2"/>
      <c r="C335" s="1"/>
      <c r="D335" s="5"/>
      <c r="E335" s="5"/>
      <c r="F335" s="5"/>
      <c r="H335" s="2" t="s">
        <v>32</v>
      </c>
      <c r="I335" s="2">
        <f>U259</f>
        <v>0</v>
      </c>
      <c r="J335" s="2">
        <f>V259</f>
        <v>0</v>
      </c>
      <c r="K335" s="2">
        <f>W259</f>
        <v>0</v>
      </c>
    </row>
    <row r="336" spans="2:19" ht="15.6" x14ac:dyDescent="0.3">
      <c r="B336" s="2"/>
      <c r="C336" s="1"/>
      <c r="D336" s="11"/>
      <c r="E336" s="5"/>
      <c r="F336" s="5"/>
      <c r="H336" s="2" t="s">
        <v>33</v>
      </c>
    </row>
    <row r="337" spans="2:12" ht="15.6" x14ac:dyDescent="0.3">
      <c r="B337" s="2"/>
      <c r="C337" s="1"/>
      <c r="D337" s="5"/>
      <c r="E337" s="13"/>
      <c r="F337" s="13"/>
      <c r="H337" s="2" t="s">
        <v>34</v>
      </c>
    </row>
    <row r="338" spans="2:12" ht="15.6" x14ac:dyDescent="0.3">
      <c r="B338" s="2"/>
      <c r="C338" s="1"/>
      <c r="D338" s="11" t="s">
        <v>35</v>
      </c>
      <c r="E338" s="5"/>
      <c r="F338" s="5"/>
      <c r="H338" s="2" t="s">
        <v>36</v>
      </c>
      <c r="I338" s="2" t="s">
        <v>35</v>
      </c>
    </row>
    <row r="339" spans="2:12" ht="15" x14ac:dyDescent="0.3">
      <c r="B339" s="2"/>
      <c r="C339" s="1"/>
      <c r="D339" s="5" t="str">
        <f>I339</f>
        <v xml:space="preserve">✔Reduced Overflow </v>
      </c>
      <c r="E339" s="5" t="str">
        <f>J339</f>
        <v xml:space="preserve">✔5-digit\Scheme Trays </v>
      </c>
      <c r="F339" s="5" t="str">
        <f>K339</f>
        <v xml:space="preserve">✔3-digit\Scheme Trays </v>
      </c>
      <c r="H339" s="2" t="s">
        <v>37</v>
      </c>
      <c r="I339" s="21" t="s">
        <v>37</v>
      </c>
      <c r="J339" s="21" t="s">
        <v>38</v>
      </c>
      <c r="K339" s="21" t="s">
        <v>39</v>
      </c>
      <c r="L339" s="21" t="s">
        <v>40</v>
      </c>
    </row>
    <row r="340" spans="2:12" ht="15" x14ac:dyDescent="0.3">
      <c r="B340" s="2"/>
      <c r="C340" s="1"/>
      <c r="D340" s="5" t="str">
        <f>I340</f>
        <v xml:space="preserve">✔AADC Trays </v>
      </c>
      <c r="E340" s="5"/>
      <c r="F340" s="5"/>
      <c r="H340" s="2" t="s">
        <v>38</v>
      </c>
      <c r="I340" s="2" t="str">
        <f>L339</f>
        <v xml:space="preserve">✔AADC Trays </v>
      </c>
      <c r="J340" s="2">
        <f t="shared" ref="J340:K340" si="26">M339</f>
        <v>0</v>
      </c>
      <c r="K340" s="2">
        <f t="shared" si="26"/>
        <v>0</v>
      </c>
    </row>
    <row r="341" spans="2:12" ht="15" x14ac:dyDescent="0.3">
      <c r="B341" s="2"/>
      <c r="C341" s="1"/>
      <c r="D341" s="5"/>
      <c r="E341" s="5"/>
      <c r="F341" s="5"/>
      <c r="H341" s="2" t="s">
        <v>39</v>
      </c>
      <c r="I341" s="2">
        <f>O339</f>
        <v>0</v>
      </c>
      <c r="J341" s="2">
        <f t="shared" ref="J341:K341" si="27">P339</f>
        <v>0</v>
      </c>
      <c r="K341" s="2">
        <f t="shared" si="27"/>
        <v>0</v>
      </c>
    </row>
    <row r="342" spans="2:12" ht="15" x14ac:dyDescent="0.3">
      <c r="B342" s="2"/>
      <c r="C342" s="1"/>
      <c r="D342" s="5"/>
      <c r="E342" s="5"/>
      <c r="F342" s="5"/>
      <c r="H342" s="2" t="s">
        <v>40</v>
      </c>
    </row>
    <row r="343" spans="2:12" ht="15.6" x14ac:dyDescent="0.3">
      <c r="B343" s="2"/>
      <c r="C343" s="1"/>
      <c r="D343" s="11"/>
      <c r="E343" s="7"/>
      <c r="F343" s="7"/>
      <c r="H343" s="2" t="s">
        <v>42</v>
      </c>
    </row>
    <row r="344" spans="2:12" ht="15.6" x14ac:dyDescent="0.3">
      <c r="B344" s="2"/>
      <c r="C344" s="1"/>
      <c r="D344" s="11" t="s">
        <v>41</v>
      </c>
      <c r="E344" s="5"/>
      <c r="F344" s="5"/>
      <c r="H344" s="2" t="s">
        <v>43</v>
      </c>
      <c r="I344" s="2" t="s">
        <v>41</v>
      </c>
    </row>
    <row r="345" spans="2:12" ht="15" x14ac:dyDescent="0.3">
      <c r="B345" s="2"/>
      <c r="C345" s="1"/>
      <c r="D345" s="5" t="str">
        <f>I345</f>
        <v xml:space="preserve">✔PS Form 3600-FCM </v>
      </c>
      <c r="E345" s="5"/>
      <c r="F345" s="5"/>
      <c r="H345" s="2" t="s">
        <v>44</v>
      </c>
      <c r="I345" s="21" t="s">
        <v>43</v>
      </c>
      <c r="J345" s="2"/>
      <c r="K345" s="2"/>
    </row>
    <row r="346" spans="2:12" ht="15" x14ac:dyDescent="0.3">
      <c r="B346" s="2"/>
      <c r="C346" s="1"/>
      <c r="D346" s="5"/>
      <c r="E346" s="5"/>
      <c r="F346" s="5"/>
      <c r="H346" s="2" t="s">
        <v>79</v>
      </c>
    </row>
    <row r="347" spans="2:12" ht="15" x14ac:dyDescent="0.3">
      <c r="B347" s="2"/>
      <c r="C347" s="1"/>
      <c r="D347" s="5"/>
      <c r="E347" s="5"/>
      <c r="F347" s="5"/>
      <c r="H347" s="2" t="s">
        <v>80</v>
      </c>
    </row>
    <row r="348" spans="2:12" ht="15" x14ac:dyDescent="0.3">
      <c r="B348" s="2"/>
      <c r="C348" s="22"/>
      <c r="D348" s="23"/>
      <c r="E348" s="23"/>
      <c r="F348" s="23"/>
      <c r="H348" s="2" t="s">
        <v>49</v>
      </c>
    </row>
    <row r="349" spans="2:12" ht="15.6" x14ac:dyDescent="0.3">
      <c r="B349" s="2"/>
      <c r="C349" s="1"/>
      <c r="D349" s="11" t="s">
        <v>47</v>
      </c>
      <c r="E349" s="15" t="s">
        <v>48</v>
      </c>
      <c r="F349" s="4" t="str">
        <f>LEFT(H347,15)</f>
        <v>$1,001 - $5,000</v>
      </c>
    </row>
    <row r="350" spans="2:12" ht="14.4" x14ac:dyDescent="0.3">
      <c r="B350" s="2"/>
      <c r="C350" s="1"/>
      <c r="D350" s="37" t="str">
        <f>H346</f>
        <v>PC: 32-BIT WINDOWS</v>
      </c>
      <c r="E350" s="37"/>
      <c r="F350" s="37"/>
    </row>
    <row r="351" spans="2:12" ht="14.4" x14ac:dyDescent="0.3">
      <c r="B351" s="2"/>
      <c r="C351" s="1"/>
      <c r="D351" s="37"/>
      <c r="E351" s="37"/>
      <c r="F351" s="37"/>
    </row>
    <row r="352" spans="2:12" ht="15.6" x14ac:dyDescent="0.3">
      <c r="B352" s="2"/>
      <c r="C352" s="1"/>
      <c r="D352" s="5" t="s">
        <v>50</v>
      </c>
      <c r="E352" s="15" t="s">
        <v>51</v>
      </c>
      <c r="F352" s="16">
        <f>$I$2</f>
        <v>45678</v>
      </c>
    </row>
    <row r="353" spans="2:6" ht="15" x14ac:dyDescent="0.3">
      <c r="B353" s="2"/>
      <c r="C353" s="1"/>
      <c r="D353" s="5"/>
      <c r="E353" s="5"/>
      <c r="F353" s="5"/>
    </row>
    <row r="354" spans="2:6" ht="15" x14ac:dyDescent="0.3">
      <c r="B354" s="2"/>
      <c r="C354" s="1"/>
      <c r="D354" s="5"/>
      <c r="E354" s="5"/>
      <c r="F354" s="5"/>
    </row>
    <row r="355" spans="2:6" ht="15" x14ac:dyDescent="0.3">
      <c r="B355" s="2"/>
      <c r="C355" s="1"/>
      <c r="D355" s="5"/>
      <c r="E355" s="5"/>
      <c r="F355" s="5"/>
    </row>
    <row r="356" spans="2:6" ht="15.6" x14ac:dyDescent="0.3">
      <c r="B356" s="2"/>
      <c r="C356" s="1"/>
      <c r="D356" s="11"/>
      <c r="E356" s="5"/>
      <c r="F356" s="5"/>
    </row>
    <row r="357" spans="2:6" ht="15" x14ac:dyDescent="0.3">
      <c r="B357" s="2"/>
      <c r="C357" s="1"/>
      <c r="D357" s="5"/>
      <c r="E357" s="5"/>
      <c r="F357" s="5"/>
    </row>
    <row r="358" spans="2:6" ht="15" x14ac:dyDescent="0.3">
      <c r="B358" s="2"/>
      <c r="C358" s="1"/>
      <c r="D358" s="5"/>
      <c r="E358" s="5"/>
      <c r="F358" s="5"/>
    </row>
    <row r="359" spans="2:6" ht="15" x14ac:dyDescent="0.3">
      <c r="B359" s="2"/>
      <c r="C359" s="1"/>
      <c r="D359" s="5"/>
      <c r="E359" s="5"/>
      <c r="F359" s="5"/>
    </row>
    <row r="360" spans="2:6" ht="15" x14ac:dyDescent="0.3">
      <c r="B360" s="2"/>
      <c r="C360" s="1"/>
      <c r="D360" s="5"/>
      <c r="E360" s="5"/>
      <c r="F360" s="5"/>
    </row>
    <row r="361" spans="2:6" ht="15" x14ac:dyDescent="0.3">
      <c r="B361" s="2"/>
      <c r="C361" s="1"/>
      <c r="D361" s="5"/>
      <c r="E361" s="5"/>
      <c r="F361" s="5"/>
    </row>
    <row r="362" spans="2:6" ht="15.6" x14ac:dyDescent="0.3">
      <c r="B362" s="2"/>
      <c r="C362" s="1"/>
      <c r="D362" s="11"/>
      <c r="E362" s="5"/>
      <c r="F362" s="5"/>
    </row>
    <row r="363" spans="2:6" ht="15" x14ac:dyDescent="0.3">
      <c r="B363" s="2"/>
      <c r="C363" s="1"/>
      <c r="D363" s="5"/>
      <c r="E363" s="5"/>
      <c r="F363" s="5"/>
    </row>
    <row r="364" spans="2:6" ht="15" x14ac:dyDescent="0.3">
      <c r="B364" s="2"/>
      <c r="C364" s="1"/>
      <c r="D364" s="5"/>
      <c r="E364" s="5"/>
      <c r="F364" s="5"/>
    </row>
    <row r="365" spans="2:6" ht="15.6" x14ac:dyDescent="0.3">
      <c r="B365" s="2"/>
      <c r="C365" s="1"/>
      <c r="D365" s="11"/>
      <c r="E365" s="5"/>
      <c r="F365" s="5"/>
    </row>
    <row r="366" spans="2:6" ht="15" x14ac:dyDescent="0.3">
      <c r="B366" s="2"/>
      <c r="C366" s="1"/>
      <c r="D366" s="5"/>
      <c r="E366" s="5"/>
      <c r="F366" s="5"/>
    </row>
    <row r="367" spans="2:6" ht="15" x14ac:dyDescent="0.3">
      <c r="B367" s="2"/>
      <c r="C367" s="1"/>
      <c r="D367" s="5"/>
      <c r="E367" s="5"/>
      <c r="F367" s="5"/>
    </row>
    <row r="368" spans="2:6" ht="15.6" x14ac:dyDescent="0.3">
      <c r="B368" s="2"/>
      <c r="C368" s="1"/>
      <c r="D368" s="11"/>
      <c r="E368" s="5"/>
      <c r="F368" s="5"/>
    </row>
    <row r="369" spans="2:10" ht="15" x14ac:dyDescent="0.3">
      <c r="B369" s="2"/>
      <c r="C369" s="1"/>
      <c r="D369" s="5"/>
      <c r="E369" s="5"/>
      <c r="F369" s="5"/>
    </row>
    <row r="370" spans="2:10" ht="15" x14ac:dyDescent="0.3">
      <c r="B370" s="2"/>
      <c r="C370" s="1"/>
      <c r="D370" s="5"/>
      <c r="E370" s="5"/>
      <c r="F370" s="5"/>
    </row>
    <row r="371" spans="2:10" ht="15" x14ac:dyDescent="0.3">
      <c r="B371" s="2"/>
      <c r="C371" s="1"/>
      <c r="D371" s="5"/>
      <c r="E371" s="5"/>
      <c r="F371" s="5"/>
    </row>
    <row r="372" spans="2:10" ht="15" x14ac:dyDescent="0.3">
      <c r="B372" s="2"/>
      <c r="C372" s="1"/>
      <c r="D372" s="5"/>
      <c r="E372" s="5"/>
      <c r="F372" s="5"/>
    </row>
    <row r="373" spans="2:10" ht="15" x14ac:dyDescent="0.3">
      <c r="B373" s="2"/>
      <c r="C373" s="14"/>
      <c r="D373" s="5"/>
      <c r="E373" s="5"/>
      <c r="F373" s="5"/>
    </row>
    <row r="374" spans="2:10" ht="15.6" x14ac:dyDescent="0.3">
      <c r="B374" s="2"/>
      <c r="C374" s="1"/>
      <c r="D374" s="11"/>
      <c r="E374" s="15"/>
      <c r="F374" s="4"/>
    </row>
    <row r="375" spans="2:10" ht="15" customHeight="1" x14ac:dyDescent="0.3">
      <c r="B375" s="2"/>
      <c r="C375" s="1"/>
      <c r="D375" s="25"/>
      <c r="E375" s="25"/>
      <c r="F375" s="25"/>
    </row>
    <row r="376" spans="2:10" ht="15" customHeight="1" x14ac:dyDescent="0.3">
      <c r="B376" s="2"/>
      <c r="C376" s="1"/>
      <c r="D376" s="25"/>
      <c r="E376" s="25"/>
      <c r="F376" s="25"/>
    </row>
    <row r="377" spans="2:10" ht="15.6" x14ac:dyDescent="0.3">
      <c r="B377" s="2"/>
      <c r="C377" s="1"/>
      <c r="D377" s="5"/>
      <c r="E377" s="15"/>
      <c r="F377" s="16"/>
    </row>
    <row r="378" spans="2:10" ht="15" x14ac:dyDescent="0.3">
      <c r="B378" s="2"/>
      <c r="C378" s="1"/>
      <c r="D378" s="5"/>
      <c r="E378" s="18"/>
      <c r="F378" s="19"/>
    </row>
    <row r="379" spans="2:10" ht="15" x14ac:dyDescent="0.3">
      <c r="B379" s="2"/>
      <c r="C379" s="5"/>
      <c r="D379" s="18"/>
      <c r="E379" s="19"/>
      <c r="F379" s="20"/>
      <c r="G379">
        <f>308-233+1</f>
        <v>76</v>
      </c>
    </row>
    <row r="380" spans="2:10" ht="14.4" x14ac:dyDescent="0.3">
      <c r="B380" s="2"/>
      <c r="C380" s="1"/>
      <c r="D380" s="1"/>
      <c r="E380" s="1"/>
      <c r="F380" s="1"/>
    </row>
    <row r="381" spans="2:10" ht="16.8" x14ac:dyDescent="0.3">
      <c r="B381" s="2"/>
      <c r="C381" s="39" t="s">
        <v>2</v>
      </c>
      <c r="D381" s="39"/>
      <c r="E381" s="39"/>
      <c r="F381" s="39"/>
    </row>
    <row r="382" spans="2:10" ht="16.8" x14ac:dyDescent="0.3">
      <c r="B382" s="2"/>
      <c r="C382" s="40" t="s">
        <v>3</v>
      </c>
      <c r="D382" s="40"/>
      <c r="E382" s="40"/>
      <c r="F382" s="40"/>
    </row>
    <row r="383" spans="2:10" ht="14.4" x14ac:dyDescent="0.3">
      <c r="B383" s="2"/>
      <c r="C383" s="1"/>
      <c r="D383" s="7"/>
      <c r="E383" s="7"/>
      <c r="F383" s="7"/>
    </row>
    <row r="384" spans="2:10" ht="15.6" x14ac:dyDescent="0.3">
      <c r="B384" s="2"/>
      <c r="C384" s="41" t="str">
        <f t="shared" ref="C384:C392" si="28">J384</f>
        <v xml:space="preserve">Company Name:    BCC SOFTWARE, LLC  </v>
      </c>
      <c r="D384" s="41"/>
      <c r="E384" s="41"/>
      <c r="F384" s="41"/>
      <c r="J384" s="2" t="s">
        <v>77</v>
      </c>
    </row>
    <row r="385" spans="2:10" ht="15.6" x14ac:dyDescent="0.3">
      <c r="B385" s="2"/>
      <c r="C385" s="41" t="str">
        <f t="shared" si="28"/>
        <v xml:space="preserve">Product Name:    BCC MAIL MANAGER FULL SERVICE  </v>
      </c>
      <c r="D385" s="41"/>
      <c r="E385" s="41"/>
      <c r="F385" s="41"/>
      <c r="J385" s="2" t="s">
        <v>81</v>
      </c>
    </row>
    <row r="386" spans="2:10" ht="15.6" x14ac:dyDescent="0.3">
      <c r="B386" s="2"/>
      <c r="C386" s="41" t="str">
        <f t="shared" si="28"/>
        <v xml:space="preserve">Product Version:    04.01  </v>
      </c>
      <c r="D386" s="41"/>
      <c r="E386" s="41"/>
      <c r="F386" s="41"/>
      <c r="J386" s="2" t="s">
        <v>158</v>
      </c>
    </row>
    <row r="387" spans="2:10" ht="15" x14ac:dyDescent="0.3">
      <c r="B387" s="2"/>
      <c r="C387" s="38" t="str">
        <f t="shared" si="28"/>
        <v>Sales Contact:    Adam Koester</v>
      </c>
      <c r="D387" s="38"/>
      <c r="E387" s="38"/>
      <c r="F387" s="38"/>
      <c r="J387" s="46" t="s">
        <v>161</v>
      </c>
    </row>
    <row r="388" spans="2:10" ht="15" x14ac:dyDescent="0.3">
      <c r="B388" s="2"/>
      <c r="C388" s="38" t="str">
        <f t="shared" si="28"/>
        <v>Address:    1890 S Winton Rd STE 180</v>
      </c>
      <c r="D388" s="38"/>
      <c r="E388" s="38"/>
      <c r="F388" s="38"/>
      <c r="J388" s="46" t="s">
        <v>166</v>
      </c>
    </row>
    <row r="389" spans="2:10" ht="15" x14ac:dyDescent="0.3">
      <c r="B389" s="2"/>
      <c r="C389" s="38" t="str">
        <f t="shared" si="28"/>
        <v>City State Zip:    Rochester NY  14618-4009</v>
      </c>
      <c r="D389" s="38"/>
      <c r="E389" s="38"/>
      <c r="F389" s="38"/>
      <c r="J389" s="46" t="s">
        <v>167</v>
      </c>
    </row>
    <row r="390" spans="2:10" ht="15" x14ac:dyDescent="0.3">
      <c r="B390" s="2"/>
      <c r="C390" s="38" t="str">
        <f t="shared" si="28"/>
        <v>Phone:    (800) 337-0442</v>
      </c>
      <c r="D390" s="38"/>
      <c r="E390" s="38"/>
      <c r="F390" s="38"/>
      <c r="J390" s="46" t="s">
        <v>168</v>
      </c>
    </row>
    <row r="391" spans="2:10" ht="15" x14ac:dyDescent="0.3">
      <c r="B391" s="2"/>
      <c r="C391" s="38" t="str">
        <f t="shared" si="28"/>
        <v xml:space="preserve">Email:    akoester@bccsoftware.com </v>
      </c>
      <c r="D391" s="38"/>
      <c r="E391" s="38"/>
      <c r="F391" s="38"/>
      <c r="J391" s="46" t="s">
        <v>165</v>
      </c>
    </row>
    <row r="392" spans="2:10" ht="15" x14ac:dyDescent="0.3">
      <c r="B392" s="2"/>
      <c r="C392" s="38" t="str">
        <f t="shared" si="28"/>
        <v xml:space="preserve">Web:    https://bccsoftware.com </v>
      </c>
      <c r="D392" s="38"/>
      <c r="E392" s="38"/>
      <c r="F392" s="38"/>
      <c r="J392" s="2" t="s">
        <v>150</v>
      </c>
    </row>
    <row r="393" spans="2:10" ht="14.4" x14ac:dyDescent="0.3">
      <c r="B393" s="2"/>
      <c r="C393" s="1"/>
      <c r="D393" s="7"/>
      <c r="E393" s="7"/>
      <c r="F393" s="7"/>
    </row>
    <row r="394" spans="2:10" ht="16.8" x14ac:dyDescent="0.3">
      <c r="B394" s="2"/>
      <c r="C394" s="36" t="s">
        <v>13</v>
      </c>
      <c r="D394" s="36"/>
      <c r="E394" s="36"/>
      <c r="F394" s="36"/>
    </row>
    <row r="395" spans="2:10" ht="15.6" x14ac:dyDescent="0.3">
      <c r="B395" s="2"/>
      <c r="C395" s="1"/>
      <c r="D395" s="11"/>
      <c r="E395" s="11"/>
      <c r="F395" s="11"/>
      <c r="H395" s="2" t="s">
        <v>14</v>
      </c>
    </row>
    <row r="396" spans="2:10" ht="15.6" x14ac:dyDescent="0.3">
      <c r="B396" s="2"/>
      <c r="C396" s="1"/>
      <c r="D396" s="11" t="str">
        <f>H395</f>
        <v xml:space="preserve">Standard Mail </v>
      </c>
      <c r="E396" s="11" t="str">
        <f>H396</f>
        <v xml:space="preserve">First Class </v>
      </c>
      <c r="F396" s="11" t="str">
        <f>H399</f>
        <v xml:space="preserve">Periodical </v>
      </c>
      <c r="H396" s="2" t="s">
        <v>15</v>
      </c>
    </row>
    <row r="397" spans="2:10" ht="15" x14ac:dyDescent="0.3">
      <c r="B397" s="2"/>
      <c r="C397" s="1"/>
      <c r="D397" s="5"/>
      <c r="E397" s="5"/>
      <c r="F397" s="5"/>
      <c r="H397" s="2" t="s">
        <v>16</v>
      </c>
    </row>
    <row r="398" spans="2:10" ht="15" x14ac:dyDescent="0.3">
      <c r="B398" s="2"/>
      <c r="C398" s="1"/>
      <c r="D398" s="5"/>
      <c r="E398" s="5" t="str">
        <f>H397</f>
        <v xml:space="preserve">✔MAC Batch Automation Flats - Tray Based Option </v>
      </c>
      <c r="F398" s="5"/>
      <c r="H398" s="2" t="s">
        <v>17</v>
      </c>
    </row>
    <row r="399" spans="2:10" ht="15" x14ac:dyDescent="0.3">
      <c r="B399" s="2"/>
      <c r="C399" s="1"/>
      <c r="D399" s="5"/>
      <c r="E399" s="5"/>
      <c r="F399" s="5"/>
      <c r="H399" s="2" t="s">
        <v>18</v>
      </c>
    </row>
    <row r="400" spans="2:10" ht="15" x14ac:dyDescent="0.3">
      <c r="B400" s="2"/>
      <c r="C400" s="1"/>
      <c r="D400" s="5"/>
      <c r="E400" s="5" t="str">
        <f>H398</f>
        <v xml:space="preserve">✔MAC Batch Automation Letters </v>
      </c>
      <c r="F400" s="5"/>
      <c r="H400" s="2" t="s">
        <v>19</v>
      </c>
    </row>
    <row r="401" spans="2:19" ht="15" x14ac:dyDescent="0.3">
      <c r="B401" s="2"/>
      <c r="C401" s="1"/>
      <c r="D401" s="5"/>
      <c r="E401" s="5"/>
      <c r="F401" s="5"/>
      <c r="H401" s="2" t="s">
        <v>20</v>
      </c>
    </row>
    <row r="402" spans="2:19" ht="15" x14ac:dyDescent="0.3">
      <c r="B402" s="2"/>
      <c r="C402" s="1"/>
      <c r="D402" s="5"/>
      <c r="E402" s="5"/>
      <c r="F402" s="5"/>
      <c r="H402" s="2" t="s">
        <v>21</v>
      </c>
    </row>
    <row r="403" spans="2:19" ht="16.8" x14ac:dyDescent="0.3">
      <c r="B403" s="2"/>
      <c r="C403" s="36" t="s">
        <v>22</v>
      </c>
      <c r="D403" s="36"/>
      <c r="E403" s="36"/>
      <c r="F403" s="36"/>
      <c r="H403" s="2" t="s">
        <v>24</v>
      </c>
    </row>
    <row r="404" spans="2:19" ht="15.6" x14ac:dyDescent="0.3">
      <c r="B404" s="2"/>
      <c r="C404" s="1"/>
      <c r="D404" s="11"/>
      <c r="E404" s="5"/>
      <c r="F404" s="5"/>
      <c r="H404" s="2" t="s">
        <v>26</v>
      </c>
    </row>
    <row r="405" spans="2:19" ht="15.6" x14ac:dyDescent="0.3">
      <c r="B405" s="2"/>
      <c r="C405" s="1"/>
      <c r="D405" s="11" t="s">
        <v>25</v>
      </c>
      <c r="E405" s="5"/>
      <c r="F405" s="5"/>
      <c r="H405" s="2" t="s">
        <v>27</v>
      </c>
      <c r="I405" s="2" t="s">
        <v>25</v>
      </c>
    </row>
    <row r="406" spans="2:19" ht="15" x14ac:dyDescent="0.3">
      <c r="B406" s="2"/>
      <c r="C406" s="1"/>
      <c r="D406" s="5" t="str">
        <f t="shared" ref="D406:F408" si="29">I406</f>
        <v xml:space="preserve">✔Additional User Documentation (Any) </v>
      </c>
      <c r="E406" s="5" t="str">
        <f t="shared" si="29"/>
        <v xml:space="preserve">✔Job Setup/Parameter Report </v>
      </c>
      <c r="F406" s="5" t="str">
        <f t="shared" si="29"/>
        <v xml:space="preserve">✔USPS Qualification Report </v>
      </c>
      <c r="H406" s="2" t="s">
        <v>82</v>
      </c>
      <c r="I406" s="21" t="s">
        <v>21</v>
      </c>
      <c r="J406" s="21" t="s">
        <v>24</v>
      </c>
      <c r="K406" s="21" t="s">
        <v>26</v>
      </c>
      <c r="L406" s="21" t="s">
        <v>27</v>
      </c>
      <c r="M406" s="21" t="s">
        <v>82</v>
      </c>
      <c r="N406" s="21" t="s">
        <v>29</v>
      </c>
      <c r="O406" s="21" t="s">
        <v>30</v>
      </c>
      <c r="P406" s="21" t="s">
        <v>31</v>
      </c>
      <c r="Q406" s="21" t="s">
        <v>32</v>
      </c>
      <c r="R406" s="21" t="s">
        <v>33</v>
      </c>
      <c r="S406" s="21" t="s">
        <v>34</v>
      </c>
    </row>
    <row r="407" spans="2:19" ht="15" x14ac:dyDescent="0.3">
      <c r="B407" s="2"/>
      <c r="C407" s="1"/>
      <c r="D407" s="5" t="str">
        <f t="shared" si="29"/>
        <v xml:space="preserve">✔Manifest Summary by Weight </v>
      </c>
      <c r="E407" s="5" t="str">
        <f t="shared" si="29"/>
        <v>✔Manifest Summary Report</v>
      </c>
      <c r="F407" s="5" t="str">
        <f t="shared" si="29"/>
        <v xml:space="preserve">✔Manifest Report </v>
      </c>
      <c r="H407" s="2" t="s">
        <v>29</v>
      </c>
      <c r="I407" s="2" t="str">
        <f>L406</f>
        <v xml:space="preserve">✔Manifest Summary by Weight </v>
      </c>
      <c r="J407" s="2" t="str">
        <f t="shared" ref="J407:K407" si="30">M406</f>
        <v>✔Manifest Summary Report</v>
      </c>
      <c r="K407" s="2" t="str">
        <f t="shared" si="30"/>
        <v xml:space="preserve">✔Manifest Report </v>
      </c>
    </row>
    <row r="408" spans="2:19" ht="15" x14ac:dyDescent="0.3">
      <c r="B408" s="2"/>
      <c r="C408" s="1"/>
      <c r="D408" s="5" t="str">
        <f t="shared" si="29"/>
        <v xml:space="preserve">✔Keyline </v>
      </c>
      <c r="E408" s="5" t="str">
        <f t="shared" si="29"/>
        <v xml:space="preserve">✔Floating Batch </v>
      </c>
      <c r="F408" s="5" t="str">
        <f t="shared" si="29"/>
        <v xml:space="preserve">✔Origin 3-digit Trays/Sacks </v>
      </c>
      <c r="H408" s="2" t="s">
        <v>30</v>
      </c>
      <c r="I408" s="2" t="str">
        <f>O406</f>
        <v xml:space="preserve">✔Keyline </v>
      </c>
      <c r="J408" s="2" t="str">
        <f t="shared" ref="J408:K408" si="31">P406</f>
        <v xml:space="preserve">✔Floating Batch </v>
      </c>
      <c r="K408" s="2" t="str">
        <f t="shared" si="31"/>
        <v xml:space="preserve">✔Origin 3-digit Trays/Sacks </v>
      </c>
    </row>
    <row r="409" spans="2:19" ht="15" x14ac:dyDescent="0.3">
      <c r="B409" s="2"/>
      <c r="C409" s="1"/>
      <c r="D409" s="5" t="str">
        <f>I409</f>
        <v xml:space="preserve">✔IM Barcoded Tray Labels </v>
      </c>
      <c r="E409" s="5" t="str">
        <f>J409</f>
        <v xml:space="preserve">✔Origin AADC Trays </v>
      </c>
      <c r="F409" s="5"/>
      <c r="H409" s="2" t="s">
        <v>31</v>
      </c>
      <c r="I409" s="2" t="str">
        <f>R406</f>
        <v xml:space="preserve">✔IM Barcoded Tray Labels </v>
      </c>
      <c r="J409" s="2" t="str">
        <f t="shared" ref="J409" si="32">S406</f>
        <v xml:space="preserve">✔Origin AADC Trays </v>
      </c>
      <c r="K409" s="2">
        <f>T410</f>
        <v>0</v>
      </c>
    </row>
    <row r="410" spans="2:19" ht="15" x14ac:dyDescent="0.3">
      <c r="B410" s="2"/>
      <c r="C410" s="1"/>
      <c r="D410" s="5"/>
      <c r="E410" s="5"/>
      <c r="F410" s="5"/>
      <c r="H410" s="2" t="s">
        <v>32</v>
      </c>
      <c r="I410" s="2">
        <f>U335</f>
        <v>0</v>
      </c>
      <c r="J410" s="2">
        <f>V335</f>
        <v>0</v>
      </c>
      <c r="K410" s="2">
        <f>W335</f>
        <v>0</v>
      </c>
    </row>
    <row r="411" spans="2:19" ht="15.6" x14ac:dyDescent="0.3">
      <c r="B411" s="2"/>
      <c r="C411" s="1"/>
      <c r="D411" s="11"/>
      <c r="E411" s="5"/>
      <c r="F411" s="5"/>
      <c r="H411" s="2" t="s">
        <v>33</v>
      </c>
    </row>
    <row r="412" spans="2:19" ht="15.6" x14ac:dyDescent="0.3">
      <c r="B412" s="2"/>
      <c r="C412" s="1"/>
      <c r="D412" s="5"/>
      <c r="E412" s="13"/>
      <c r="F412" s="13"/>
      <c r="H412" s="2" t="s">
        <v>34</v>
      </c>
    </row>
    <row r="413" spans="2:19" ht="15.6" x14ac:dyDescent="0.3">
      <c r="B413" s="2"/>
      <c r="C413" s="1"/>
      <c r="D413" s="11" t="s">
        <v>35</v>
      </c>
      <c r="E413" s="5"/>
      <c r="F413" s="5"/>
      <c r="H413" s="2" t="s">
        <v>36</v>
      </c>
      <c r="I413" s="2" t="s">
        <v>35</v>
      </c>
    </row>
    <row r="414" spans="2:19" ht="15" x14ac:dyDescent="0.3">
      <c r="B414" s="2"/>
      <c r="C414" s="1"/>
      <c r="D414" s="5" t="str">
        <f>I414</f>
        <v xml:space="preserve">✔Reduced Overflow </v>
      </c>
      <c r="E414" s="5" t="str">
        <f>J414</f>
        <v xml:space="preserve">✔5-digit\Scheme Trays </v>
      </c>
      <c r="F414" s="5" t="str">
        <f>K414</f>
        <v xml:space="preserve">✔3-digit\Scheme Trays </v>
      </c>
      <c r="H414" s="2" t="s">
        <v>37</v>
      </c>
      <c r="I414" s="21" t="s">
        <v>37</v>
      </c>
      <c r="J414" s="21" t="s">
        <v>38</v>
      </c>
      <c r="K414" s="21" t="s">
        <v>39</v>
      </c>
      <c r="L414" s="21" t="s">
        <v>40</v>
      </c>
    </row>
    <row r="415" spans="2:19" ht="15" x14ac:dyDescent="0.3">
      <c r="B415" s="2"/>
      <c r="C415" s="1"/>
      <c r="D415" s="5" t="str">
        <f>I415</f>
        <v xml:space="preserve">✔AADC Trays </v>
      </c>
      <c r="E415" s="5"/>
      <c r="F415" s="5"/>
      <c r="H415" s="2" t="s">
        <v>38</v>
      </c>
      <c r="I415" s="2" t="str">
        <f>L414</f>
        <v xml:space="preserve">✔AADC Trays </v>
      </c>
      <c r="J415" s="2">
        <f t="shared" ref="J415:K415" si="33">M414</f>
        <v>0</v>
      </c>
      <c r="K415" s="2">
        <f t="shared" si="33"/>
        <v>0</v>
      </c>
    </row>
    <row r="416" spans="2:19" ht="15" x14ac:dyDescent="0.3">
      <c r="B416" s="2"/>
      <c r="C416" s="1"/>
      <c r="D416" s="5"/>
      <c r="E416" s="5"/>
      <c r="F416" s="5"/>
      <c r="H416" s="2" t="s">
        <v>39</v>
      </c>
      <c r="I416" s="2">
        <f>O414</f>
        <v>0</v>
      </c>
      <c r="J416" s="2">
        <f t="shared" ref="J416:K416" si="34">P414</f>
        <v>0</v>
      </c>
      <c r="K416" s="2">
        <f t="shared" si="34"/>
        <v>0</v>
      </c>
    </row>
    <row r="417" spans="2:11" ht="15" x14ac:dyDescent="0.3">
      <c r="B417" s="2"/>
      <c r="C417" s="1"/>
      <c r="D417" s="5"/>
      <c r="E417" s="5"/>
      <c r="F417" s="5"/>
      <c r="H417" s="2" t="s">
        <v>40</v>
      </c>
    </row>
    <row r="418" spans="2:11" ht="15.6" x14ac:dyDescent="0.3">
      <c r="B418" s="2"/>
      <c r="C418" s="1"/>
      <c r="D418" s="11"/>
      <c r="E418" s="7"/>
      <c r="F418" s="7"/>
      <c r="H418" s="2" t="s">
        <v>42</v>
      </c>
    </row>
    <row r="419" spans="2:11" ht="15.6" x14ac:dyDescent="0.3">
      <c r="B419" s="2"/>
      <c r="C419" s="1"/>
      <c r="D419" s="11" t="s">
        <v>41</v>
      </c>
      <c r="E419" s="5"/>
      <c r="F419" s="5"/>
      <c r="H419" s="2" t="s">
        <v>43</v>
      </c>
      <c r="I419" s="2" t="s">
        <v>41</v>
      </c>
    </row>
    <row r="420" spans="2:11" ht="15" x14ac:dyDescent="0.3">
      <c r="B420" s="2"/>
      <c r="C420" s="1"/>
      <c r="D420" s="5" t="str">
        <f>I420</f>
        <v xml:space="preserve">✔PS Form 3600-FCM </v>
      </c>
      <c r="E420" s="5"/>
      <c r="F420" s="5"/>
      <c r="H420" s="2" t="s">
        <v>44</v>
      </c>
      <c r="I420" s="21" t="s">
        <v>43</v>
      </c>
      <c r="J420" s="2"/>
      <c r="K420" s="2"/>
    </row>
    <row r="421" spans="2:11" ht="15" x14ac:dyDescent="0.3">
      <c r="B421" s="2"/>
      <c r="C421" s="1"/>
      <c r="D421" s="5"/>
      <c r="E421" s="5"/>
      <c r="F421" s="5"/>
      <c r="H421" s="2" t="s">
        <v>76</v>
      </c>
    </row>
    <row r="422" spans="2:11" ht="15" x14ac:dyDescent="0.3">
      <c r="B422" s="2"/>
      <c r="C422" s="1"/>
      <c r="D422" s="5"/>
      <c r="E422" s="5"/>
      <c r="F422" s="5"/>
      <c r="H422" s="2" t="s">
        <v>49</v>
      </c>
    </row>
    <row r="423" spans="2:11" ht="15" x14ac:dyDescent="0.3">
      <c r="B423" s="2"/>
      <c r="C423" s="22"/>
      <c r="D423" s="23"/>
      <c r="E423" s="23"/>
      <c r="F423" s="23"/>
    </row>
    <row r="424" spans="2:11" ht="15.6" x14ac:dyDescent="0.3">
      <c r="B424" s="2"/>
      <c r="C424" s="1"/>
      <c r="D424" s="11" t="s">
        <v>47</v>
      </c>
      <c r="E424" s="15" t="s">
        <v>48</v>
      </c>
      <c r="F424" s="4" t="str">
        <f>LEFT(H421,7)</f>
        <v xml:space="preserve">Custom </v>
      </c>
    </row>
    <row r="425" spans="2:11" ht="14.4" x14ac:dyDescent="0.3">
      <c r="B425" s="2"/>
      <c r="C425" s="1"/>
      <c r="D425" s="37" t="str">
        <f>CONCATENATE(H427,H428,H429)</f>
        <v/>
      </c>
      <c r="E425" s="37"/>
      <c r="F425" s="37"/>
    </row>
    <row r="426" spans="2:11" ht="14.4" x14ac:dyDescent="0.3">
      <c r="B426" s="2"/>
      <c r="C426" s="1"/>
      <c r="D426" s="37"/>
      <c r="E426" s="37"/>
      <c r="F426" s="37"/>
    </row>
    <row r="427" spans="2:11" ht="15.6" x14ac:dyDescent="0.3">
      <c r="B427" s="2"/>
      <c r="C427" s="1"/>
      <c r="D427" s="5" t="s">
        <v>50</v>
      </c>
      <c r="E427" s="15" t="s">
        <v>51</v>
      </c>
      <c r="F427" s="16">
        <f>$I$2</f>
        <v>45678</v>
      </c>
    </row>
    <row r="428" spans="2:11" ht="15" x14ac:dyDescent="0.3">
      <c r="B428" s="2"/>
      <c r="C428" s="1"/>
      <c r="D428" s="5"/>
      <c r="E428" s="5"/>
      <c r="F428" s="5"/>
    </row>
    <row r="429" spans="2:11" ht="15" x14ac:dyDescent="0.3">
      <c r="B429" s="2"/>
      <c r="C429" s="1"/>
      <c r="D429" s="5"/>
      <c r="E429" s="5"/>
      <c r="F429" s="5"/>
    </row>
    <row r="430" spans="2:11" ht="15" x14ac:dyDescent="0.3">
      <c r="B430" s="2"/>
      <c r="C430" s="1"/>
      <c r="D430" s="5"/>
      <c r="E430" s="5"/>
      <c r="F430" s="5"/>
    </row>
    <row r="431" spans="2:11" ht="15.6" x14ac:dyDescent="0.3">
      <c r="B431" s="2"/>
      <c r="C431" s="1"/>
      <c r="D431" s="11"/>
      <c r="E431" s="5"/>
      <c r="F431" s="5"/>
    </row>
    <row r="432" spans="2:11" ht="15" x14ac:dyDescent="0.3">
      <c r="B432" s="2"/>
      <c r="C432" s="1"/>
      <c r="D432" s="5"/>
      <c r="E432" s="5"/>
      <c r="F432" s="5"/>
    </row>
    <row r="433" spans="2:6" ht="15" x14ac:dyDescent="0.3">
      <c r="B433" s="2"/>
      <c r="C433" s="1"/>
      <c r="D433" s="5"/>
      <c r="E433" s="5"/>
      <c r="F433" s="5"/>
    </row>
    <row r="434" spans="2:6" ht="15" x14ac:dyDescent="0.3">
      <c r="B434" s="2"/>
      <c r="C434" s="1"/>
      <c r="D434" s="5"/>
      <c r="E434" s="5"/>
      <c r="F434" s="5"/>
    </row>
    <row r="435" spans="2:6" ht="15" x14ac:dyDescent="0.3">
      <c r="B435" s="2"/>
      <c r="C435" s="1"/>
      <c r="D435" s="5"/>
      <c r="E435" s="5"/>
      <c r="F435" s="5"/>
    </row>
    <row r="436" spans="2:6" ht="15.6" x14ac:dyDescent="0.3">
      <c r="B436" s="2"/>
      <c r="C436" s="1"/>
      <c r="D436" s="11"/>
      <c r="E436" s="5"/>
      <c r="F436" s="5"/>
    </row>
    <row r="437" spans="2:6" ht="15" x14ac:dyDescent="0.3">
      <c r="B437" s="2"/>
      <c r="C437" s="1"/>
      <c r="D437" s="5"/>
      <c r="E437" s="5"/>
      <c r="F437" s="5"/>
    </row>
    <row r="438" spans="2:6" ht="15" x14ac:dyDescent="0.3">
      <c r="B438" s="2"/>
      <c r="C438" s="1"/>
      <c r="D438" s="5"/>
      <c r="E438" s="5"/>
      <c r="F438" s="5"/>
    </row>
    <row r="439" spans="2:6" ht="15.6" x14ac:dyDescent="0.3">
      <c r="B439" s="2"/>
      <c r="C439" s="1"/>
      <c r="D439" s="11"/>
      <c r="E439" s="5"/>
      <c r="F439" s="5"/>
    </row>
    <row r="440" spans="2:6" ht="15" x14ac:dyDescent="0.3">
      <c r="B440" s="2"/>
      <c r="C440" s="1"/>
      <c r="D440" s="5"/>
      <c r="E440" s="5"/>
      <c r="F440" s="5"/>
    </row>
    <row r="441" spans="2:6" ht="15" x14ac:dyDescent="0.3">
      <c r="B441" s="2"/>
      <c r="C441" s="1"/>
      <c r="D441" s="5"/>
      <c r="E441" s="5"/>
      <c r="F441" s="5"/>
    </row>
    <row r="442" spans="2:6" ht="15" x14ac:dyDescent="0.3">
      <c r="B442" s="2"/>
      <c r="C442" s="1"/>
      <c r="D442" s="5"/>
      <c r="E442" s="5"/>
      <c r="F442" s="5"/>
    </row>
    <row r="443" spans="2:6" ht="15.6" x14ac:dyDescent="0.3">
      <c r="B443" s="2"/>
      <c r="C443" s="1"/>
      <c r="D443" s="11"/>
      <c r="E443" s="5"/>
      <c r="F443" s="5"/>
    </row>
    <row r="444" spans="2:6" ht="15" x14ac:dyDescent="0.3">
      <c r="B444" s="2"/>
      <c r="C444" s="1"/>
      <c r="D444" s="5"/>
      <c r="E444" s="5"/>
      <c r="F444" s="5"/>
    </row>
    <row r="445" spans="2:6" ht="15" x14ac:dyDescent="0.3">
      <c r="B445" s="2"/>
      <c r="C445" s="1"/>
      <c r="D445" s="5"/>
      <c r="E445" s="5"/>
      <c r="F445" s="5"/>
    </row>
    <row r="446" spans="2:6" ht="15" x14ac:dyDescent="0.3">
      <c r="B446" s="2"/>
      <c r="C446" s="1"/>
      <c r="D446" s="5"/>
      <c r="E446" s="5"/>
      <c r="F446" s="5"/>
    </row>
    <row r="447" spans="2:6" ht="15" x14ac:dyDescent="0.3">
      <c r="B447" s="2"/>
      <c r="C447" s="1"/>
      <c r="D447" s="5"/>
      <c r="E447" s="5"/>
      <c r="F447" s="5"/>
    </row>
    <row r="448" spans="2:6" ht="15" x14ac:dyDescent="0.3">
      <c r="B448" s="2"/>
      <c r="C448" s="14"/>
      <c r="D448" s="5"/>
      <c r="E448" s="5"/>
      <c r="F448" s="5"/>
    </row>
    <row r="449" spans="2:10" ht="15.6" x14ac:dyDescent="0.3">
      <c r="B449" s="2"/>
      <c r="C449" s="1"/>
      <c r="D449" s="11"/>
      <c r="E449" s="15"/>
      <c r="F449" s="4"/>
    </row>
    <row r="450" spans="2:10" ht="15" customHeight="1" x14ac:dyDescent="0.3">
      <c r="B450" s="2"/>
      <c r="C450" s="1"/>
      <c r="D450" s="25"/>
      <c r="E450" s="25"/>
      <c r="F450" s="25"/>
    </row>
    <row r="451" spans="2:10" ht="15" customHeight="1" x14ac:dyDescent="0.3">
      <c r="B451" s="2"/>
      <c r="C451" s="1"/>
      <c r="D451" s="25"/>
      <c r="E451" s="25"/>
      <c r="F451" s="25"/>
    </row>
    <row r="452" spans="2:10" ht="15.6" x14ac:dyDescent="0.3">
      <c r="B452" s="2"/>
      <c r="C452" s="1"/>
      <c r="D452" s="5"/>
      <c r="E452" s="15"/>
      <c r="F452" s="16"/>
    </row>
    <row r="453" spans="2:10" ht="15" x14ac:dyDescent="0.3">
      <c r="B453" s="2"/>
      <c r="C453" s="1"/>
      <c r="D453" s="5"/>
      <c r="E453" s="18"/>
      <c r="F453" s="19"/>
    </row>
    <row r="454" spans="2:10" ht="15" x14ac:dyDescent="0.3">
      <c r="B454" s="2"/>
      <c r="C454" s="5"/>
      <c r="D454" s="18"/>
      <c r="E454" s="19"/>
      <c r="F454" s="20"/>
      <c r="G454">
        <f>385-310+1</f>
        <v>76</v>
      </c>
    </row>
    <row r="455" spans="2:10" ht="14.4" x14ac:dyDescent="0.3">
      <c r="B455" s="2"/>
      <c r="C455" s="1"/>
      <c r="D455" s="1"/>
      <c r="E455" s="1"/>
      <c r="F455" s="1"/>
    </row>
    <row r="456" spans="2:10" ht="16.8" x14ac:dyDescent="0.3">
      <c r="B456" s="2"/>
      <c r="C456" s="39" t="s">
        <v>2</v>
      </c>
      <c r="D456" s="39"/>
      <c r="E456" s="39"/>
      <c r="F456" s="39"/>
    </row>
    <row r="457" spans="2:10" ht="16.8" x14ac:dyDescent="0.3">
      <c r="B457" s="2"/>
      <c r="C457" s="40" t="s">
        <v>3</v>
      </c>
      <c r="D457" s="40"/>
      <c r="E457" s="40"/>
      <c r="F457" s="40"/>
    </row>
    <row r="458" spans="2:10" ht="14.4" x14ac:dyDescent="0.3">
      <c r="B458" s="2"/>
      <c r="C458" s="1"/>
      <c r="D458" s="7"/>
      <c r="E458" s="7"/>
      <c r="F458" s="7"/>
    </row>
    <row r="459" spans="2:10" ht="15.6" x14ac:dyDescent="0.3">
      <c r="B459" s="2"/>
      <c r="C459" s="41" t="str">
        <f t="shared" ref="C459:C467" si="35">J459</f>
        <v xml:space="preserve">Company Name:    BCC SOFTWARE, LLC  </v>
      </c>
      <c r="D459" s="41"/>
      <c r="E459" s="41"/>
      <c r="F459" s="41"/>
      <c r="J459" s="32" t="s">
        <v>77</v>
      </c>
    </row>
    <row r="460" spans="2:10" ht="15.6" x14ac:dyDescent="0.3">
      <c r="B460" s="2"/>
      <c r="C460" s="41" t="str">
        <f>J460</f>
        <v xml:space="preserve">Product Name:    cQUENCER  </v>
      </c>
      <c r="D460" s="41"/>
      <c r="E460" s="41"/>
      <c r="F460" s="41"/>
      <c r="J460" s="32" t="s">
        <v>137</v>
      </c>
    </row>
    <row r="461" spans="2:10" ht="15.6" x14ac:dyDescent="0.3">
      <c r="B461" s="2"/>
      <c r="C461" s="41" t="str">
        <f>J461</f>
        <v>Product Version:    16.22</v>
      </c>
      <c r="D461" s="41"/>
      <c r="E461" s="41"/>
      <c r="F461" s="41"/>
      <c r="J461" s="35" t="s">
        <v>160</v>
      </c>
    </row>
    <row r="462" spans="2:10" ht="15" x14ac:dyDescent="0.3">
      <c r="B462" s="2"/>
      <c r="C462" s="38" t="str">
        <f t="shared" si="35"/>
        <v>Sales Contact:    Adam Koester</v>
      </c>
      <c r="D462" s="38"/>
      <c r="E462" s="38"/>
      <c r="F462" s="38"/>
      <c r="J462" s="46" t="s">
        <v>161</v>
      </c>
    </row>
    <row r="463" spans="2:10" ht="15" x14ac:dyDescent="0.3">
      <c r="B463" s="2"/>
      <c r="C463" s="38" t="str">
        <f t="shared" si="35"/>
        <v>Address:  1890 S Winton RD STE 180</v>
      </c>
      <c r="D463" s="38"/>
      <c r="E463" s="38"/>
      <c r="F463" s="38"/>
      <c r="J463" s="46" t="s">
        <v>169</v>
      </c>
    </row>
    <row r="464" spans="2:10" ht="15" x14ac:dyDescent="0.3">
      <c r="B464" s="2"/>
      <c r="C464" s="38" t="str">
        <f t="shared" si="35"/>
        <v>City State Zip:    Rochester NY  14618-4009</v>
      </c>
      <c r="D464" s="38"/>
      <c r="E464" s="38"/>
      <c r="F464" s="38"/>
      <c r="J464" s="46" t="s">
        <v>167</v>
      </c>
    </row>
    <row r="465" spans="2:10" ht="15" x14ac:dyDescent="0.3">
      <c r="B465" s="2"/>
      <c r="C465" s="38" t="str">
        <f t="shared" si="35"/>
        <v>Phone:    (800) 337-0442</v>
      </c>
      <c r="D465" s="38"/>
      <c r="E465" s="38"/>
      <c r="F465" s="38"/>
      <c r="J465" s="46" t="s">
        <v>168</v>
      </c>
    </row>
    <row r="466" spans="2:10" ht="15" x14ac:dyDescent="0.3">
      <c r="B466" s="2"/>
      <c r="C466" s="38" t="str">
        <f t="shared" si="35"/>
        <v xml:space="preserve">Email:    akoester@bccsoftware.com </v>
      </c>
      <c r="D466" s="38"/>
      <c r="E466" s="38"/>
      <c r="F466" s="38"/>
      <c r="J466" s="46" t="s">
        <v>165</v>
      </c>
    </row>
    <row r="467" spans="2:10" ht="15" x14ac:dyDescent="0.3">
      <c r="B467" s="2"/>
      <c r="C467" s="38" t="str">
        <f t="shared" si="35"/>
        <v xml:space="preserve">Web:    https://bccsoftware.com </v>
      </c>
      <c r="D467" s="38"/>
      <c r="E467" s="38"/>
      <c r="F467" s="38"/>
      <c r="J467" s="32" t="s">
        <v>150</v>
      </c>
    </row>
    <row r="468" spans="2:10" ht="14.4" x14ac:dyDescent="0.3">
      <c r="B468" s="2"/>
      <c r="C468" s="1"/>
      <c r="D468" s="7"/>
      <c r="E468" s="7"/>
      <c r="F468" s="7"/>
    </row>
    <row r="469" spans="2:10" ht="16.8" x14ac:dyDescent="0.3">
      <c r="B469" s="2"/>
      <c r="C469" s="36" t="s">
        <v>13</v>
      </c>
      <c r="D469" s="36"/>
      <c r="E469" s="36"/>
      <c r="F469" s="36"/>
    </row>
    <row r="470" spans="2:10" ht="15.6" x14ac:dyDescent="0.3">
      <c r="B470" s="2"/>
      <c r="C470" s="1"/>
      <c r="D470" s="11"/>
      <c r="E470" s="11"/>
      <c r="F470" s="11"/>
      <c r="H470" s="2" t="s">
        <v>14</v>
      </c>
    </row>
    <row r="471" spans="2:10" ht="15.6" x14ac:dyDescent="0.3">
      <c r="B471" s="2"/>
      <c r="C471" s="1"/>
      <c r="D471" s="11" t="str">
        <f>H470</f>
        <v xml:space="preserve">Standard Mail </v>
      </c>
      <c r="E471" s="11" t="str">
        <f>H471</f>
        <v xml:space="preserve">First Class </v>
      </c>
      <c r="F471" s="11" t="str">
        <f>H474</f>
        <v xml:space="preserve">Periodical </v>
      </c>
      <c r="H471" s="2" t="s">
        <v>15</v>
      </c>
    </row>
    <row r="472" spans="2:10" ht="15" x14ac:dyDescent="0.3">
      <c r="B472" s="2"/>
      <c r="C472" s="1"/>
      <c r="D472" s="5"/>
      <c r="E472" s="5"/>
      <c r="F472" s="5"/>
      <c r="H472" s="2" t="s">
        <v>16</v>
      </c>
    </row>
    <row r="473" spans="2:10" ht="15" x14ac:dyDescent="0.3">
      <c r="B473" s="2"/>
      <c r="C473" s="1"/>
      <c r="D473" s="5"/>
      <c r="E473" s="5" t="str">
        <f>H472</f>
        <v xml:space="preserve">✔MAC Batch Automation Flats - Tray Based Option </v>
      </c>
      <c r="F473" s="5"/>
      <c r="H473" s="2" t="s">
        <v>17</v>
      </c>
    </row>
    <row r="474" spans="2:10" ht="15" x14ac:dyDescent="0.3">
      <c r="B474" s="2"/>
      <c r="C474" s="1"/>
      <c r="D474" s="5"/>
      <c r="E474" s="5"/>
      <c r="F474" s="5"/>
      <c r="H474" s="2" t="s">
        <v>18</v>
      </c>
    </row>
    <row r="475" spans="2:10" ht="15" x14ac:dyDescent="0.3">
      <c r="B475" s="2"/>
      <c r="C475" s="1"/>
      <c r="D475" s="5"/>
      <c r="E475" s="5" t="str">
        <f>H473</f>
        <v xml:space="preserve">✔MAC Batch Automation Letters </v>
      </c>
      <c r="F475" s="5"/>
      <c r="H475" s="2" t="s">
        <v>19</v>
      </c>
    </row>
    <row r="476" spans="2:10" ht="15" x14ac:dyDescent="0.3">
      <c r="B476" s="2"/>
      <c r="C476" s="1"/>
      <c r="D476" s="5"/>
      <c r="E476" s="5"/>
      <c r="F476" s="5"/>
      <c r="H476" s="2" t="s">
        <v>20</v>
      </c>
    </row>
    <row r="477" spans="2:10" ht="15" x14ac:dyDescent="0.3">
      <c r="B477" s="2"/>
      <c r="C477" s="1"/>
      <c r="D477" s="5"/>
      <c r="E477" s="5"/>
      <c r="F477" s="5"/>
      <c r="H477" s="2" t="s">
        <v>21</v>
      </c>
    </row>
    <row r="478" spans="2:10" ht="16.8" x14ac:dyDescent="0.3">
      <c r="B478" s="2"/>
      <c r="C478" s="42" t="s">
        <v>22</v>
      </c>
      <c r="D478" s="42"/>
      <c r="E478" s="42"/>
      <c r="F478" s="42"/>
      <c r="H478" s="2" t="s">
        <v>24</v>
      </c>
    </row>
    <row r="479" spans="2:10" ht="15.6" x14ac:dyDescent="0.3">
      <c r="B479" s="2"/>
      <c r="C479" s="1"/>
      <c r="D479" s="11"/>
      <c r="E479" s="5"/>
      <c r="F479" s="5"/>
      <c r="H479" s="2" t="s">
        <v>27</v>
      </c>
    </row>
    <row r="480" spans="2:10" ht="15.6" x14ac:dyDescent="0.3">
      <c r="B480" s="2"/>
      <c r="C480" s="1"/>
      <c r="D480" s="11" t="s">
        <v>25</v>
      </c>
      <c r="E480" s="5"/>
      <c r="F480" s="5"/>
      <c r="H480" s="2" t="s">
        <v>82</v>
      </c>
      <c r="I480" s="2" t="s">
        <v>25</v>
      </c>
    </row>
    <row r="481" spans="2:18" ht="15" x14ac:dyDescent="0.3">
      <c r="B481" s="2"/>
      <c r="C481" s="1"/>
      <c r="D481" s="5" t="str">
        <f t="shared" ref="D481:F483" si="36">I481</f>
        <v xml:space="preserve">✔Additional User Documentation (Any) </v>
      </c>
      <c r="E481" s="5" t="str">
        <f t="shared" si="36"/>
        <v xml:space="preserve">✔Job Setup/Parameter Report </v>
      </c>
      <c r="F481" s="5" t="str">
        <f t="shared" si="36"/>
        <v xml:space="preserve">✔Manifest Summary by Weight </v>
      </c>
      <c r="H481" s="2" t="s">
        <v>29</v>
      </c>
      <c r="I481" s="21" t="s">
        <v>21</v>
      </c>
      <c r="J481" s="21" t="s">
        <v>24</v>
      </c>
      <c r="K481" s="21" t="s">
        <v>27</v>
      </c>
      <c r="L481" s="21" t="s">
        <v>82</v>
      </c>
      <c r="M481" s="21" t="s">
        <v>29</v>
      </c>
      <c r="N481" s="21" t="s">
        <v>30</v>
      </c>
      <c r="O481" s="21" t="s">
        <v>31</v>
      </c>
      <c r="P481" s="21" t="s">
        <v>32</v>
      </c>
      <c r="Q481" s="21" t="s">
        <v>33</v>
      </c>
      <c r="R481" s="21" t="s">
        <v>34</v>
      </c>
    </row>
    <row r="482" spans="2:18" ht="15" x14ac:dyDescent="0.3">
      <c r="B482" s="2"/>
      <c r="C482" s="1"/>
      <c r="D482" s="5" t="str">
        <f t="shared" si="36"/>
        <v>✔Manifest Summary Report</v>
      </c>
      <c r="E482" s="5" t="str">
        <f t="shared" si="36"/>
        <v xml:space="preserve">✔Manifest Report </v>
      </c>
      <c r="F482" s="5" t="str">
        <f t="shared" si="36"/>
        <v xml:space="preserve">✔Keyline </v>
      </c>
      <c r="H482" s="2" t="s">
        <v>30</v>
      </c>
      <c r="I482" s="2" t="str">
        <f>L481</f>
        <v>✔Manifest Summary Report</v>
      </c>
      <c r="J482" s="2" t="str">
        <f>M481</f>
        <v xml:space="preserve">✔Manifest Report </v>
      </c>
      <c r="K482" s="2" t="str">
        <f>N481</f>
        <v xml:space="preserve">✔Keyline </v>
      </c>
    </row>
    <row r="483" spans="2:18" ht="15" x14ac:dyDescent="0.3">
      <c r="B483" s="2"/>
      <c r="C483" s="1"/>
      <c r="D483" s="5" t="str">
        <f t="shared" si="36"/>
        <v xml:space="preserve">✔Floating Batch </v>
      </c>
      <c r="E483" s="5" t="str">
        <f t="shared" si="36"/>
        <v xml:space="preserve">✔Origin 3-digit Trays/Sacks </v>
      </c>
      <c r="F483" s="5" t="str">
        <f t="shared" si="36"/>
        <v xml:space="preserve">✔IM Barcoded Tray Labels </v>
      </c>
      <c r="H483" s="2" t="s">
        <v>31</v>
      </c>
      <c r="I483" s="2" t="str">
        <f>O481</f>
        <v xml:space="preserve">✔Floating Batch </v>
      </c>
      <c r="J483" s="2" t="str">
        <f>P481</f>
        <v xml:space="preserve">✔Origin 3-digit Trays/Sacks </v>
      </c>
      <c r="K483" s="2" t="str">
        <f>Q481</f>
        <v xml:space="preserve">✔IM Barcoded Tray Labels </v>
      </c>
    </row>
    <row r="484" spans="2:18" ht="15" x14ac:dyDescent="0.3">
      <c r="B484" s="2"/>
      <c r="C484" s="1"/>
      <c r="D484" s="5" t="str">
        <f>I484</f>
        <v xml:space="preserve">✔Origin AADC Trays </v>
      </c>
      <c r="E484" s="5"/>
      <c r="F484" s="5"/>
      <c r="H484" s="2" t="s">
        <v>32</v>
      </c>
      <c r="I484" s="2" t="str">
        <f>R481</f>
        <v xml:space="preserve">✔Origin AADC Trays </v>
      </c>
      <c r="J484" s="2">
        <f>S486</f>
        <v>0</v>
      </c>
      <c r="K484" s="2">
        <f>T486</f>
        <v>0</v>
      </c>
    </row>
    <row r="485" spans="2:18" ht="15" x14ac:dyDescent="0.3">
      <c r="B485" s="2"/>
      <c r="C485" s="1"/>
      <c r="D485" s="5"/>
      <c r="E485" s="5"/>
      <c r="F485" s="5"/>
      <c r="H485" s="2" t="s">
        <v>33</v>
      </c>
      <c r="I485" s="2">
        <f>U411</f>
        <v>0</v>
      </c>
      <c r="J485" s="2">
        <f>V411</f>
        <v>0</v>
      </c>
      <c r="K485" s="2">
        <f>W411</f>
        <v>0</v>
      </c>
    </row>
    <row r="486" spans="2:18" ht="15.6" x14ac:dyDescent="0.3">
      <c r="B486" s="2"/>
      <c r="C486" s="1"/>
      <c r="D486" s="11"/>
      <c r="E486" s="5"/>
      <c r="F486" s="5"/>
      <c r="H486" s="2" t="s">
        <v>34</v>
      </c>
    </row>
    <row r="487" spans="2:18" ht="15.6" x14ac:dyDescent="0.3">
      <c r="B487" s="2"/>
      <c r="C487" s="1"/>
      <c r="D487" s="5"/>
      <c r="E487" s="13"/>
      <c r="F487" s="13"/>
      <c r="H487" s="2" t="s">
        <v>36</v>
      </c>
    </row>
    <row r="488" spans="2:18" ht="15.6" x14ac:dyDescent="0.3">
      <c r="B488" s="2"/>
      <c r="C488" s="1"/>
      <c r="D488" s="11" t="s">
        <v>35</v>
      </c>
      <c r="E488" s="5"/>
      <c r="F488" s="5"/>
      <c r="H488" s="2" t="s">
        <v>37</v>
      </c>
      <c r="I488" s="2" t="s">
        <v>35</v>
      </c>
    </row>
    <row r="489" spans="2:18" ht="15" x14ac:dyDescent="0.3">
      <c r="B489" s="2"/>
      <c r="C489" s="1"/>
      <c r="D489" s="5" t="str">
        <f>I489</f>
        <v xml:space="preserve">✔Reduced Overflow </v>
      </c>
      <c r="E489" s="5" t="str">
        <f>J489</f>
        <v xml:space="preserve">✔5-digit\Scheme Trays </v>
      </c>
      <c r="F489" s="5" t="str">
        <f>K489</f>
        <v xml:space="preserve">✔3-digit\Scheme Trays </v>
      </c>
      <c r="H489" s="2" t="s">
        <v>38</v>
      </c>
      <c r="I489" s="21" t="s">
        <v>37</v>
      </c>
      <c r="J489" s="21" t="s">
        <v>38</v>
      </c>
      <c r="K489" s="21" t="s">
        <v>39</v>
      </c>
      <c r="L489" s="21" t="s">
        <v>40</v>
      </c>
    </row>
    <row r="490" spans="2:18" ht="15" x14ac:dyDescent="0.3">
      <c r="B490" s="2"/>
      <c r="C490" s="1"/>
      <c r="D490" s="5" t="str">
        <f>I490</f>
        <v xml:space="preserve">✔AADC Trays </v>
      </c>
      <c r="E490" s="5"/>
      <c r="F490" s="5"/>
      <c r="H490" s="2" t="s">
        <v>39</v>
      </c>
      <c r="I490" s="2" t="str">
        <f>L489</f>
        <v xml:space="preserve">✔AADC Trays </v>
      </c>
      <c r="J490" s="2">
        <f>M489</f>
        <v>0</v>
      </c>
      <c r="K490" s="2">
        <f>N489</f>
        <v>0</v>
      </c>
    </row>
    <row r="491" spans="2:18" ht="15" x14ac:dyDescent="0.3">
      <c r="B491" s="2"/>
      <c r="C491" s="1"/>
      <c r="D491" s="5"/>
      <c r="E491" s="5"/>
      <c r="F491" s="5"/>
      <c r="H491" s="2" t="s">
        <v>40</v>
      </c>
      <c r="I491" s="2">
        <f>O489</f>
        <v>0</v>
      </c>
      <c r="J491" s="2">
        <f>P489</f>
        <v>0</v>
      </c>
      <c r="K491" s="2">
        <f>Q489</f>
        <v>0</v>
      </c>
    </row>
    <row r="492" spans="2:18" ht="15" x14ac:dyDescent="0.3">
      <c r="B492" s="2"/>
      <c r="C492" s="1"/>
      <c r="D492" s="5"/>
      <c r="E492" s="5"/>
      <c r="F492" s="5"/>
      <c r="H492" s="2" t="s">
        <v>42</v>
      </c>
    </row>
    <row r="493" spans="2:18" ht="15.6" x14ac:dyDescent="0.3">
      <c r="B493" s="2"/>
      <c r="C493" s="1"/>
      <c r="D493" s="11"/>
      <c r="E493" s="7"/>
      <c r="F493" s="7"/>
      <c r="H493" s="2" t="s">
        <v>43</v>
      </c>
    </row>
    <row r="494" spans="2:18" ht="15.6" x14ac:dyDescent="0.3">
      <c r="B494" s="2"/>
      <c r="C494" s="1"/>
      <c r="D494" s="11" t="s">
        <v>41</v>
      </c>
      <c r="E494" s="5"/>
      <c r="F494" s="5"/>
      <c r="H494" s="2" t="s">
        <v>44</v>
      </c>
      <c r="I494" s="2" t="s">
        <v>41</v>
      </c>
    </row>
    <row r="495" spans="2:18" ht="15" x14ac:dyDescent="0.3">
      <c r="B495" s="2"/>
      <c r="C495" s="1"/>
      <c r="D495" s="5" t="str">
        <f>I495</f>
        <v xml:space="preserve">✔PS Form 3600-FCM </v>
      </c>
      <c r="E495" s="5"/>
      <c r="F495" s="5"/>
      <c r="H495" s="2" t="s">
        <v>83</v>
      </c>
      <c r="I495" s="21" t="s">
        <v>43</v>
      </c>
      <c r="J495" s="2"/>
      <c r="K495" s="2"/>
    </row>
    <row r="496" spans="2:18" ht="15" x14ac:dyDescent="0.3">
      <c r="B496" s="2"/>
      <c r="C496" s="1"/>
      <c r="D496" s="5"/>
      <c r="E496" s="5"/>
      <c r="F496" s="5"/>
      <c r="H496" s="2" t="s">
        <v>64</v>
      </c>
    </row>
    <row r="497" spans="2:8" ht="15" x14ac:dyDescent="0.3">
      <c r="B497" s="2"/>
      <c r="C497" s="1"/>
      <c r="D497" s="5"/>
      <c r="E497" s="5"/>
      <c r="F497" s="5"/>
      <c r="H497" s="2" t="s">
        <v>76</v>
      </c>
    </row>
    <row r="498" spans="2:8" ht="15" x14ac:dyDescent="0.3">
      <c r="B498" s="2"/>
      <c r="C498" s="22"/>
      <c r="D498" s="23"/>
      <c r="E498" s="23"/>
      <c r="F498" s="23"/>
      <c r="H498" s="2" t="s">
        <v>49</v>
      </c>
    </row>
    <row r="499" spans="2:8" ht="15.6" x14ac:dyDescent="0.3">
      <c r="B499" s="2"/>
      <c r="C499" s="1"/>
      <c r="D499" s="11" t="s">
        <v>47</v>
      </c>
      <c r="E499" s="15" t="s">
        <v>48</v>
      </c>
      <c r="F499" s="4" t="str">
        <f>LEFT(H497,7)</f>
        <v xml:space="preserve">Custom </v>
      </c>
    </row>
    <row r="500" spans="2:8" ht="14.4" x14ac:dyDescent="0.3">
      <c r="B500" s="2"/>
      <c r="C500" s="1"/>
      <c r="D500" s="37" t="str">
        <f>CONCATENATE(H495,H496)</f>
        <v>Mid-Range: LINUX, UNIX AIX  /  PC: WINDOWS</v>
      </c>
      <c r="E500" s="37"/>
      <c r="F500" s="37"/>
    </row>
    <row r="501" spans="2:8" ht="14.4" x14ac:dyDescent="0.3">
      <c r="B501" s="2"/>
      <c r="C501" s="1"/>
      <c r="D501" s="37"/>
      <c r="E501" s="37"/>
      <c r="F501" s="37"/>
    </row>
    <row r="502" spans="2:8" ht="15.6" x14ac:dyDescent="0.3">
      <c r="B502" s="2"/>
      <c r="C502" s="1"/>
      <c r="D502" s="5" t="s">
        <v>50</v>
      </c>
      <c r="E502" s="15" t="s">
        <v>51</v>
      </c>
      <c r="F502" s="16">
        <f>$I$2</f>
        <v>45678</v>
      </c>
    </row>
    <row r="503" spans="2:8" ht="15" x14ac:dyDescent="0.3">
      <c r="B503" s="2"/>
      <c r="C503" s="1"/>
      <c r="D503" s="5"/>
      <c r="E503" s="5"/>
      <c r="F503" s="5"/>
    </row>
    <row r="504" spans="2:8" ht="15" x14ac:dyDescent="0.3">
      <c r="B504" s="2"/>
      <c r="C504" s="1"/>
      <c r="D504" s="5"/>
      <c r="E504" s="5"/>
      <c r="F504" s="5"/>
    </row>
    <row r="505" spans="2:8" ht="15" x14ac:dyDescent="0.3">
      <c r="B505" s="2"/>
      <c r="C505" s="1"/>
      <c r="D505" s="5"/>
      <c r="E505" s="5"/>
      <c r="F505" s="5"/>
    </row>
    <row r="506" spans="2:8" ht="15.6" x14ac:dyDescent="0.3">
      <c r="B506" s="2"/>
      <c r="C506" s="1"/>
      <c r="D506" s="11"/>
      <c r="E506" s="5"/>
      <c r="F506" s="5"/>
    </row>
    <row r="507" spans="2:8" ht="15" x14ac:dyDescent="0.3">
      <c r="B507" s="2"/>
      <c r="C507" s="1"/>
      <c r="D507" s="5"/>
      <c r="E507" s="5"/>
      <c r="F507" s="5"/>
    </row>
    <row r="508" spans="2:8" ht="15" x14ac:dyDescent="0.3">
      <c r="B508" s="2"/>
      <c r="C508" s="1"/>
      <c r="D508" s="5"/>
      <c r="E508" s="5"/>
      <c r="F508" s="5"/>
    </row>
    <row r="509" spans="2:8" ht="15" x14ac:dyDescent="0.3">
      <c r="B509" s="2"/>
      <c r="C509" s="1"/>
      <c r="D509" s="5"/>
      <c r="E509" s="5"/>
      <c r="F509" s="5"/>
    </row>
    <row r="510" spans="2:8" ht="15" x14ac:dyDescent="0.3">
      <c r="B510" s="2"/>
      <c r="C510" s="1"/>
      <c r="D510" s="5"/>
      <c r="E510" s="5"/>
      <c r="F510" s="5"/>
    </row>
    <row r="511" spans="2:8" ht="15" x14ac:dyDescent="0.3">
      <c r="B511" s="2"/>
      <c r="C511" s="1"/>
      <c r="D511" s="5"/>
      <c r="E511" s="5"/>
      <c r="F511" s="5"/>
    </row>
    <row r="512" spans="2:8" ht="15.6" x14ac:dyDescent="0.3">
      <c r="B512" s="2"/>
      <c r="C512" s="1"/>
      <c r="D512" s="11"/>
      <c r="E512" s="5"/>
      <c r="F512" s="5"/>
    </row>
    <row r="513" spans="2:6" ht="15" x14ac:dyDescent="0.3">
      <c r="B513" s="2"/>
      <c r="C513" s="1"/>
      <c r="D513" s="5"/>
      <c r="E513" s="5"/>
      <c r="F513" s="5"/>
    </row>
    <row r="514" spans="2:6" ht="15" x14ac:dyDescent="0.3">
      <c r="B514" s="2"/>
      <c r="C514" s="1"/>
      <c r="D514" s="5"/>
      <c r="E514" s="5"/>
      <c r="F514" s="5"/>
    </row>
    <row r="515" spans="2:6" ht="15.6" x14ac:dyDescent="0.3">
      <c r="B515" s="2"/>
      <c r="C515" s="1"/>
      <c r="D515" s="11"/>
      <c r="E515" s="5"/>
      <c r="F515" s="5"/>
    </row>
    <row r="516" spans="2:6" ht="15" x14ac:dyDescent="0.3">
      <c r="B516" s="2"/>
      <c r="C516" s="1"/>
      <c r="D516" s="5"/>
      <c r="E516" s="5"/>
      <c r="F516" s="5"/>
    </row>
    <row r="517" spans="2:6" ht="15" x14ac:dyDescent="0.3">
      <c r="B517" s="2"/>
      <c r="C517" s="1"/>
      <c r="D517" s="5"/>
      <c r="E517" s="5"/>
      <c r="F517" s="5"/>
    </row>
    <row r="518" spans="2:6" ht="15.6" x14ac:dyDescent="0.3">
      <c r="B518" s="2"/>
      <c r="C518" s="1"/>
      <c r="D518" s="11"/>
      <c r="E518" s="5"/>
      <c r="F518" s="5"/>
    </row>
    <row r="519" spans="2:6" ht="15" x14ac:dyDescent="0.3">
      <c r="B519" s="2"/>
      <c r="C519" s="1"/>
      <c r="D519" s="5"/>
      <c r="E519" s="5"/>
      <c r="F519" s="5"/>
    </row>
    <row r="520" spans="2:6" ht="15" x14ac:dyDescent="0.3">
      <c r="B520" s="2"/>
      <c r="C520" s="1"/>
      <c r="D520" s="5"/>
      <c r="E520" s="5"/>
      <c r="F520" s="5"/>
    </row>
    <row r="521" spans="2:6" ht="15" x14ac:dyDescent="0.3">
      <c r="B521" s="2"/>
      <c r="C521" s="1"/>
      <c r="D521" s="5"/>
      <c r="E521" s="5"/>
      <c r="F521" s="5"/>
    </row>
    <row r="522" spans="2:6" ht="15" x14ac:dyDescent="0.3">
      <c r="B522" s="2"/>
      <c r="C522" s="1"/>
      <c r="D522" s="5"/>
      <c r="E522" s="5"/>
      <c r="F522" s="5"/>
    </row>
    <row r="523" spans="2:6" ht="15" x14ac:dyDescent="0.3">
      <c r="B523" s="2"/>
      <c r="C523" s="14"/>
      <c r="D523" s="5"/>
      <c r="E523" s="5"/>
      <c r="F523" s="5"/>
    </row>
    <row r="524" spans="2:6" ht="15.6" x14ac:dyDescent="0.3">
      <c r="B524" s="2"/>
      <c r="C524" s="1"/>
      <c r="D524" s="11"/>
      <c r="E524" s="15"/>
      <c r="F524" s="4"/>
    </row>
    <row r="525" spans="2:6" ht="15" customHeight="1" x14ac:dyDescent="0.3">
      <c r="B525" s="2"/>
      <c r="C525" s="1"/>
      <c r="D525" s="25"/>
      <c r="E525" s="25"/>
      <c r="F525" s="25"/>
    </row>
    <row r="526" spans="2:6" ht="15" customHeight="1" x14ac:dyDescent="0.3">
      <c r="B526" s="2"/>
      <c r="C526" s="1"/>
      <c r="D526" s="25"/>
      <c r="E526" s="25"/>
      <c r="F526" s="25"/>
    </row>
    <row r="527" spans="2:6" ht="15.6" x14ac:dyDescent="0.3">
      <c r="B527" s="2"/>
      <c r="C527" s="1"/>
      <c r="D527" s="5"/>
      <c r="E527" s="15"/>
      <c r="F527" s="16"/>
    </row>
    <row r="528" spans="2:6" ht="15" x14ac:dyDescent="0.3">
      <c r="B528" s="2"/>
      <c r="C528" s="1"/>
      <c r="D528" s="5"/>
      <c r="E528" s="18"/>
      <c r="F528" s="19"/>
    </row>
    <row r="529" spans="2:19" ht="15" x14ac:dyDescent="0.3">
      <c r="B529" s="2"/>
      <c r="C529" s="5"/>
      <c r="D529" s="18"/>
      <c r="E529" s="19"/>
      <c r="F529" s="20"/>
      <c r="G529">
        <f>462-387+1</f>
        <v>76</v>
      </c>
    </row>
    <row r="530" spans="2:19" ht="14.4" x14ac:dyDescent="0.3">
      <c r="B530" s="2"/>
      <c r="C530" s="1"/>
      <c r="D530" s="1"/>
      <c r="E530" s="1"/>
      <c r="F530" s="1"/>
    </row>
    <row r="531" spans="2:19" ht="16.8" x14ac:dyDescent="0.3">
      <c r="B531" s="2"/>
      <c r="C531" s="39" t="s">
        <v>2</v>
      </c>
      <c r="D531" s="39"/>
      <c r="E531" s="39"/>
      <c r="F531" s="39"/>
    </row>
    <row r="532" spans="2:19" ht="16.8" x14ac:dyDescent="0.3">
      <c r="B532" s="2"/>
      <c r="C532" s="40" t="s">
        <v>3</v>
      </c>
      <c r="D532" s="40"/>
      <c r="E532" s="40"/>
      <c r="F532" s="40"/>
    </row>
    <row r="533" spans="2:19" ht="14.4" x14ac:dyDescent="0.3">
      <c r="B533" s="2"/>
      <c r="C533" s="1"/>
      <c r="D533" s="7"/>
      <c r="E533" s="7"/>
      <c r="F533" s="7"/>
    </row>
    <row r="534" spans="2:19" ht="15.6" x14ac:dyDescent="0.3">
      <c r="B534" s="2"/>
      <c r="C534" s="41" t="str">
        <f t="shared" ref="C534:C542" si="37">J534</f>
        <v xml:space="preserve">Company Name:    BCC SOFTWARE, LLC  </v>
      </c>
      <c r="D534" s="41"/>
      <c r="E534" s="41"/>
      <c r="F534" s="41"/>
      <c r="J534" s="32" t="s">
        <v>77</v>
      </c>
    </row>
    <row r="535" spans="2:19" ht="15.6" x14ac:dyDescent="0.3">
      <c r="B535" s="2"/>
      <c r="C535" s="41" t="str">
        <f t="shared" si="37"/>
        <v xml:space="preserve">Product Name:    INTEGRATEC API PLATFORM  </v>
      </c>
      <c r="D535" s="41"/>
      <c r="E535" s="41"/>
      <c r="F535" s="41"/>
      <c r="J535" s="32" t="s">
        <v>84</v>
      </c>
    </row>
    <row r="536" spans="2:19" ht="15.6" x14ac:dyDescent="0.3">
      <c r="B536" s="2"/>
      <c r="C536" s="41" t="str">
        <f t="shared" si="37"/>
        <v xml:space="preserve">Product Version:    04.01  </v>
      </c>
      <c r="D536" s="41"/>
      <c r="E536" s="41"/>
      <c r="F536" s="41"/>
      <c r="J536" s="32" t="s">
        <v>158</v>
      </c>
    </row>
    <row r="537" spans="2:19" ht="15" x14ac:dyDescent="0.3">
      <c r="B537" s="2"/>
      <c r="C537" s="38" t="str">
        <f t="shared" si="37"/>
        <v>Sales Contact:    Adam Koester</v>
      </c>
      <c r="D537" s="38"/>
      <c r="E537" s="38"/>
      <c r="F537" s="38"/>
      <c r="J537" s="46" t="s">
        <v>161</v>
      </c>
    </row>
    <row r="538" spans="2:19" ht="15" x14ac:dyDescent="0.3">
      <c r="B538" s="2"/>
      <c r="C538" s="38" t="str">
        <f t="shared" si="37"/>
        <v>Address:    1890 S Winton RD STE 180</v>
      </c>
      <c r="D538" s="38"/>
      <c r="E538" s="38"/>
      <c r="F538" s="38"/>
      <c r="J538" s="46" t="s">
        <v>170</v>
      </c>
    </row>
    <row r="539" spans="2:19" ht="15" x14ac:dyDescent="0.3">
      <c r="B539" s="2"/>
      <c r="C539" s="38" t="str">
        <f t="shared" si="37"/>
        <v>City State Zip:    Rochester NY  14618-4009</v>
      </c>
      <c r="D539" s="38"/>
      <c r="E539" s="38"/>
      <c r="F539" s="38"/>
      <c r="J539" s="46" t="s">
        <v>167</v>
      </c>
    </row>
    <row r="540" spans="2:19" ht="15" x14ac:dyDescent="0.3">
      <c r="B540" s="2"/>
      <c r="C540" s="38" t="str">
        <f t="shared" si="37"/>
        <v>Phone:    (800) 337-0442</v>
      </c>
      <c r="D540" s="38"/>
      <c r="E540" s="38"/>
      <c r="F540" s="38"/>
      <c r="J540" s="46" t="s">
        <v>168</v>
      </c>
      <c r="K540" s="2"/>
      <c r="L540" s="2"/>
      <c r="M540" s="2"/>
      <c r="N540" s="2"/>
      <c r="O540" s="2"/>
      <c r="P540" s="2"/>
      <c r="Q540" s="2"/>
      <c r="R540" s="2"/>
      <c r="S540" s="2"/>
    </row>
    <row r="541" spans="2:19" ht="15" x14ac:dyDescent="0.3">
      <c r="B541" s="2"/>
      <c r="C541" s="38" t="str">
        <f t="shared" si="37"/>
        <v xml:space="preserve">Email:    akoester@bccsoftware.com </v>
      </c>
      <c r="D541" s="38"/>
      <c r="E541" s="38"/>
      <c r="F541" s="38"/>
      <c r="J541" s="46" t="s">
        <v>165</v>
      </c>
      <c r="K541" s="2"/>
      <c r="L541" s="2"/>
      <c r="M541" s="2"/>
      <c r="N541" s="2"/>
      <c r="O541" s="2"/>
      <c r="P541" s="2"/>
      <c r="Q541" s="2"/>
      <c r="R541" s="2"/>
      <c r="S541" s="2"/>
    </row>
    <row r="542" spans="2:19" ht="15" x14ac:dyDescent="0.3">
      <c r="B542" s="2"/>
      <c r="C542" s="38" t="str">
        <f t="shared" si="37"/>
        <v xml:space="preserve">Web:    https://bccsoftware.com </v>
      </c>
      <c r="D542" s="38"/>
      <c r="E542" s="38"/>
      <c r="F542" s="38"/>
      <c r="J542" s="2" t="s">
        <v>150</v>
      </c>
      <c r="K542" s="2"/>
      <c r="L542" s="2"/>
      <c r="M542" s="2"/>
      <c r="N542" s="2"/>
      <c r="O542" s="2"/>
      <c r="P542" s="2"/>
      <c r="Q542" s="2"/>
      <c r="R542" s="2"/>
      <c r="S542" s="2"/>
    </row>
    <row r="543" spans="2:19" ht="14.4" x14ac:dyDescent="0.3">
      <c r="B543" s="2"/>
      <c r="C543" s="1"/>
      <c r="D543" s="7"/>
      <c r="E543" s="7"/>
      <c r="F543" s="7"/>
      <c r="K543" s="2"/>
      <c r="L543" s="2"/>
      <c r="M543" s="2"/>
      <c r="N543" s="2"/>
      <c r="O543" s="2"/>
      <c r="P543" s="2"/>
      <c r="Q543" s="2"/>
      <c r="R543" s="2"/>
      <c r="S543" s="2"/>
    </row>
    <row r="544" spans="2:19" ht="16.8" x14ac:dyDescent="0.3">
      <c r="B544" s="2"/>
      <c r="C544" s="36" t="s">
        <v>13</v>
      </c>
      <c r="D544" s="36"/>
      <c r="E544" s="36"/>
      <c r="F544" s="36"/>
      <c r="K544" s="2"/>
      <c r="L544" s="2"/>
      <c r="M544" s="2"/>
      <c r="N544" s="2"/>
      <c r="O544" s="2"/>
      <c r="P544" s="2"/>
      <c r="Q544" s="2"/>
      <c r="R544" s="2"/>
      <c r="S544" s="2"/>
    </row>
    <row r="545" spans="2:19" ht="15.6" x14ac:dyDescent="0.3">
      <c r="B545" s="2"/>
      <c r="C545" s="1"/>
      <c r="D545" s="11"/>
      <c r="E545" s="11"/>
      <c r="F545" s="11"/>
      <c r="H545" s="2" t="s">
        <v>14</v>
      </c>
    </row>
    <row r="546" spans="2:19" ht="15.6" x14ac:dyDescent="0.3">
      <c r="B546" s="2"/>
      <c r="C546" s="1"/>
      <c r="D546" s="11" t="str">
        <f>H545</f>
        <v xml:space="preserve">Standard Mail </v>
      </c>
      <c r="E546" s="11" t="str">
        <f>H546</f>
        <v xml:space="preserve">First Class </v>
      </c>
      <c r="F546" s="11" t="str">
        <f>H549</f>
        <v xml:space="preserve">Periodical </v>
      </c>
      <c r="H546" s="2" t="s">
        <v>15</v>
      </c>
    </row>
    <row r="547" spans="2:19" ht="15" x14ac:dyDescent="0.3">
      <c r="B547" s="2"/>
      <c r="C547" s="1"/>
      <c r="D547" s="5"/>
      <c r="E547" s="5"/>
      <c r="F547" s="5"/>
      <c r="H547" s="2" t="s">
        <v>16</v>
      </c>
    </row>
    <row r="548" spans="2:19" ht="15" x14ac:dyDescent="0.3">
      <c r="B548" s="2"/>
      <c r="C548" s="1"/>
      <c r="D548" s="5"/>
      <c r="E548" s="5" t="str">
        <f>H547</f>
        <v xml:space="preserve">✔MAC Batch Automation Flats - Tray Based Option </v>
      </c>
      <c r="F548" s="5"/>
      <c r="H548" s="2" t="s">
        <v>17</v>
      </c>
    </row>
    <row r="549" spans="2:19" ht="15" x14ac:dyDescent="0.3">
      <c r="B549" s="2"/>
      <c r="C549" s="1"/>
      <c r="D549" s="5"/>
      <c r="E549" s="5"/>
      <c r="F549" s="5"/>
      <c r="H549" s="2" t="s">
        <v>18</v>
      </c>
    </row>
    <row r="550" spans="2:19" ht="15" x14ac:dyDescent="0.3">
      <c r="B550" s="2"/>
      <c r="C550" s="1"/>
      <c r="D550" s="5"/>
      <c r="E550" s="5" t="str">
        <f>H548</f>
        <v xml:space="preserve">✔MAC Batch Automation Letters </v>
      </c>
      <c r="F550" s="5"/>
      <c r="H550" s="2" t="s">
        <v>19</v>
      </c>
    </row>
    <row r="551" spans="2:19" ht="15" x14ac:dyDescent="0.3">
      <c r="B551" s="2"/>
      <c r="C551" s="1"/>
      <c r="D551" s="5"/>
      <c r="E551" s="5"/>
      <c r="F551" s="5"/>
      <c r="H551" s="2" t="s">
        <v>20</v>
      </c>
    </row>
    <row r="552" spans="2:19" ht="15" x14ac:dyDescent="0.3">
      <c r="B552" s="2"/>
      <c r="C552" s="1"/>
      <c r="D552" s="5"/>
      <c r="E552" s="5"/>
      <c r="F552" s="5"/>
      <c r="H552" s="2" t="s">
        <v>21</v>
      </c>
    </row>
    <row r="553" spans="2:19" ht="16.8" x14ac:dyDescent="0.3">
      <c r="B553" s="2"/>
      <c r="C553" s="36" t="s">
        <v>22</v>
      </c>
      <c r="D553" s="36"/>
      <c r="E553" s="36"/>
      <c r="F553" s="36"/>
      <c r="H553" s="2" t="s">
        <v>24</v>
      </c>
    </row>
    <row r="554" spans="2:19" ht="15.6" x14ac:dyDescent="0.3">
      <c r="B554" s="2"/>
      <c r="C554" s="1"/>
      <c r="D554" s="11"/>
      <c r="E554" s="5"/>
      <c r="F554" s="5"/>
      <c r="H554" s="2" t="s">
        <v>26</v>
      </c>
    </row>
    <row r="555" spans="2:19" ht="15.6" x14ac:dyDescent="0.3">
      <c r="B555" s="2"/>
      <c r="C555" s="1"/>
      <c r="D555" s="11" t="s">
        <v>25</v>
      </c>
      <c r="E555" s="5"/>
      <c r="F555" s="5"/>
      <c r="H555" s="2" t="s">
        <v>27</v>
      </c>
      <c r="I555" s="2" t="s">
        <v>25</v>
      </c>
    </row>
    <row r="556" spans="2:19" ht="15" x14ac:dyDescent="0.3">
      <c r="B556" s="2"/>
      <c r="C556" s="1"/>
      <c r="D556" s="5" t="str">
        <f t="shared" ref="D556:F558" si="38">I556</f>
        <v xml:space="preserve">✔Additional User Documentation (Any) </v>
      </c>
      <c r="E556" s="5" t="str">
        <f t="shared" si="38"/>
        <v xml:space="preserve">✔Job Setup/Parameter Report </v>
      </c>
      <c r="F556" s="5" t="str">
        <f t="shared" si="38"/>
        <v xml:space="preserve">✔USPS Qualification Report </v>
      </c>
      <c r="H556" s="2" t="s">
        <v>28</v>
      </c>
      <c r="I556" s="21" t="s">
        <v>21</v>
      </c>
      <c r="J556" s="21" t="s">
        <v>24</v>
      </c>
      <c r="K556" s="21" t="s">
        <v>26</v>
      </c>
      <c r="L556" s="21" t="s">
        <v>27</v>
      </c>
      <c r="M556" s="21" t="s">
        <v>28</v>
      </c>
      <c r="N556" s="21" t="s">
        <v>29</v>
      </c>
      <c r="O556" s="21" t="s">
        <v>30</v>
      </c>
      <c r="P556" s="21" t="s">
        <v>31</v>
      </c>
      <c r="Q556" s="21" t="s">
        <v>32</v>
      </c>
      <c r="R556" s="21" t="s">
        <v>33</v>
      </c>
      <c r="S556" s="21" t="s">
        <v>34</v>
      </c>
    </row>
    <row r="557" spans="2:19" ht="15" x14ac:dyDescent="0.3">
      <c r="B557" s="2"/>
      <c r="C557" s="1"/>
      <c r="D557" s="5" t="str">
        <f t="shared" si="38"/>
        <v xml:space="preserve">✔Manifest Summary by Weight </v>
      </c>
      <c r="E557" s="5" t="str">
        <f t="shared" si="38"/>
        <v xml:space="preserve">✔Manifest Summary Report </v>
      </c>
      <c r="F557" s="5" t="str">
        <f t="shared" si="38"/>
        <v xml:space="preserve">✔Manifest Report </v>
      </c>
      <c r="H557" s="2" t="s">
        <v>29</v>
      </c>
      <c r="I557" s="2" t="str">
        <f>L556</f>
        <v xml:space="preserve">✔Manifest Summary by Weight </v>
      </c>
      <c r="J557" s="2" t="str">
        <f t="shared" ref="J557:K557" si="39">M556</f>
        <v xml:space="preserve">✔Manifest Summary Report </v>
      </c>
      <c r="K557" s="2" t="str">
        <f t="shared" si="39"/>
        <v xml:space="preserve">✔Manifest Report </v>
      </c>
    </row>
    <row r="558" spans="2:19" ht="15" x14ac:dyDescent="0.3">
      <c r="B558" s="2"/>
      <c r="C558" s="1"/>
      <c r="D558" s="5" t="str">
        <f t="shared" si="38"/>
        <v xml:space="preserve">✔Keyline </v>
      </c>
      <c r="E558" s="5" t="str">
        <f t="shared" si="38"/>
        <v xml:space="preserve">✔Floating Batch </v>
      </c>
      <c r="F558" s="5" t="str">
        <f t="shared" si="38"/>
        <v xml:space="preserve">✔Origin 3-digit Trays/Sacks </v>
      </c>
      <c r="H558" s="2" t="s">
        <v>30</v>
      </c>
      <c r="I558" s="2" t="str">
        <f>O556</f>
        <v xml:space="preserve">✔Keyline </v>
      </c>
      <c r="J558" s="2" t="str">
        <f t="shared" ref="J558:K558" si="40">P556</f>
        <v xml:space="preserve">✔Floating Batch </v>
      </c>
      <c r="K558" s="2" t="str">
        <f t="shared" si="40"/>
        <v xml:space="preserve">✔Origin 3-digit Trays/Sacks </v>
      </c>
    </row>
    <row r="559" spans="2:19" ht="15" x14ac:dyDescent="0.3">
      <c r="B559" s="2"/>
      <c r="C559" s="1"/>
      <c r="D559" s="5" t="str">
        <f>I559</f>
        <v xml:space="preserve">✔IM Barcoded Tray Labels </v>
      </c>
      <c r="E559" s="5"/>
      <c r="F559" s="5"/>
      <c r="H559" s="2" t="s">
        <v>31</v>
      </c>
      <c r="I559" s="2" t="str">
        <f>R556</f>
        <v xml:space="preserve">✔IM Barcoded Tray Labels </v>
      </c>
      <c r="J559" s="2" t="str">
        <f t="shared" ref="J559" si="41">S556</f>
        <v xml:space="preserve">✔Origin AADC Trays </v>
      </c>
      <c r="K559" s="2">
        <f>T562</f>
        <v>0</v>
      </c>
    </row>
    <row r="560" spans="2:19" ht="15" x14ac:dyDescent="0.3">
      <c r="B560" s="2"/>
      <c r="C560" s="1"/>
      <c r="D560" s="5"/>
      <c r="E560" s="5"/>
      <c r="F560" s="5"/>
      <c r="H560" s="2" t="s">
        <v>32</v>
      </c>
      <c r="I560" s="2">
        <f>U487</f>
        <v>0</v>
      </c>
      <c r="J560" s="2">
        <f>V487</f>
        <v>0</v>
      </c>
      <c r="K560" s="2">
        <f>W487</f>
        <v>0</v>
      </c>
    </row>
    <row r="561" spans="2:12" ht="15.6" x14ac:dyDescent="0.3">
      <c r="B561" s="2"/>
      <c r="C561" s="1"/>
      <c r="D561" s="11"/>
      <c r="E561" s="5"/>
      <c r="F561" s="5"/>
      <c r="H561" s="2" t="s">
        <v>33</v>
      </c>
    </row>
    <row r="562" spans="2:12" ht="15.6" x14ac:dyDescent="0.3">
      <c r="B562" s="2"/>
      <c r="C562" s="1"/>
      <c r="D562" s="5"/>
      <c r="E562" s="13"/>
      <c r="F562" s="13"/>
      <c r="H562" s="2" t="s">
        <v>34</v>
      </c>
    </row>
    <row r="563" spans="2:12" ht="15.6" x14ac:dyDescent="0.3">
      <c r="B563" s="2"/>
      <c r="C563" s="1"/>
      <c r="D563" s="11" t="s">
        <v>35</v>
      </c>
      <c r="E563" s="5"/>
      <c r="F563" s="5"/>
      <c r="H563" s="2" t="s">
        <v>36</v>
      </c>
      <c r="I563" s="2" t="s">
        <v>35</v>
      </c>
    </row>
    <row r="564" spans="2:12" ht="15" x14ac:dyDescent="0.3">
      <c r="B564" s="2"/>
      <c r="C564" s="1"/>
      <c r="D564" s="5" t="str">
        <f>I564</f>
        <v xml:space="preserve">✔Reduced Overflow </v>
      </c>
      <c r="E564" s="5" t="str">
        <f>J564</f>
        <v xml:space="preserve">✔5-digit\Scheme Trays </v>
      </c>
      <c r="F564" s="5" t="str">
        <f>K564</f>
        <v xml:space="preserve">✔3-digit\Scheme Trays </v>
      </c>
      <c r="H564" s="2" t="s">
        <v>37</v>
      </c>
      <c r="I564" s="21" t="s">
        <v>37</v>
      </c>
      <c r="J564" s="21" t="s">
        <v>38</v>
      </c>
      <c r="K564" s="21" t="s">
        <v>39</v>
      </c>
      <c r="L564" s="21" t="s">
        <v>40</v>
      </c>
    </row>
    <row r="565" spans="2:12" ht="15" x14ac:dyDescent="0.3">
      <c r="B565" s="2"/>
      <c r="C565" s="1"/>
      <c r="D565" s="5" t="str">
        <f>I565</f>
        <v xml:space="preserve">✔AADC Trays </v>
      </c>
      <c r="E565" s="5"/>
      <c r="F565" s="5"/>
      <c r="H565" s="2" t="s">
        <v>38</v>
      </c>
      <c r="I565" s="2" t="str">
        <f>L564</f>
        <v xml:space="preserve">✔AADC Trays </v>
      </c>
      <c r="J565" s="2">
        <f t="shared" ref="J565:K565" si="42">M564</f>
        <v>0</v>
      </c>
      <c r="K565" s="2">
        <f t="shared" si="42"/>
        <v>0</v>
      </c>
    </row>
    <row r="566" spans="2:12" ht="15" x14ac:dyDescent="0.3">
      <c r="B566" s="2"/>
      <c r="C566" s="1"/>
      <c r="D566" s="5"/>
      <c r="E566" s="5"/>
      <c r="F566" s="5"/>
      <c r="H566" s="2" t="s">
        <v>39</v>
      </c>
      <c r="I566" s="2">
        <f>O564</f>
        <v>0</v>
      </c>
      <c r="J566" s="2">
        <f t="shared" ref="J566:K566" si="43">P564</f>
        <v>0</v>
      </c>
      <c r="K566" s="2">
        <f t="shared" si="43"/>
        <v>0</v>
      </c>
    </row>
    <row r="567" spans="2:12" ht="15" x14ac:dyDescent="0.3">
      <c r="B567" s="2"/>
      <c r="C567" s="1"/>
      <c r="D567" s="5"/>
      <c r="E567" s="5"/>
      <c r="F567" s="5"/>
      <c r="H567" s="2" t="s">
        <v>40</v>
      </c>
    </row>
    <row r="568" spans="2:12" ht="15.6" x14ac:dyDescent="0.3">
      <c r="B568" s="2"/>
      <c r="C568" s="1"/>
      <c r="D568" s="11"/>
      <c r="E568" s="7"/>
      <c r="F568" s="7"/>
      <c r="H568" s="2" t="s">
        <v>42</v>
      </c>
    </row>
    <row r="569" spans="2:12" ht="15.6" x14ac:dyDescent="0.3">
      <c r="B569" s="2"/>
      <c r="C569" s="1"/>
      <c r="D569" s="11" t="s">
        <v>41</v>
      </c>
      <c r="E569" s="5"/>
      <c r="F569" s="5"/>
      <c r="H569" s="2" t="s">
        <v>43</v>
      </c>
      <c r="I569" s="2" t="s">
        <v>41</v>
      </c>
    </row>
    <row r="570" spans="2:12" ht="15" x14ac:dyDescent="0.3">
      <c r="B570" s="2"/>
      <c r="C570" s="1"/>
      <c r="D570" s="5" t="str">
        <f>I570</f>
        <v xml:space="preserve">✔PS Form 3600-FCM </v>
      </c>
      <c r="E570" s="5"/>
      <c r="F570" s="5"/>
      <c r="H570" s="2" t="s">
        <v>44</v>
      </c>
      <c r="I570" s="21" t="s">
        <v>43</v>
      </c>
      <c r="J570" s="2"/>
      <c r="K570" s="2"/>
    </row>
    <row r="571" spans="2:12" ht="15" x14ac:dyDescent="0.3">
      <c r="B571" s="2"/>
      <c r="C571" s="1"/>
      <c r="D571" s="5"/>
      <c r="E571" s="5"/>
      <c r="F571" s="5"/>
      <c r="H571" s="2" t="s">
        <v>79</v>
      </c>
    </row>
    <row r="572" spans="2:12" ht="15" x14ac:dyDescent="0.3">
      <c r="B572" s="2"/>
      <c r="C572" s="1"/>
      <c r="D572" s="5"/>
      <c r="E572" s="5"/>
      <c r="F572" s="5"/>
      <c r="H572" s="2" t="s">
        <v>76</v>
      </c>
    </row>
    <row r="573" spans="2:12" ht="15" x14ac:dyDescent="0.3">
      <c r="B573" s="2"/>
      <c r="C573" s="22"/>
      <c r="D573" s="23"/>
      <c r="E573" s="23"/>
      <c r="F573" s="23"/>
      <c r="H573" s="2" t="s">
        <v>49</v>
      </c>
    </row>
    <row r="574" spans="2:12" ht="15.6" x14ac:dyDescent="0.3">
      <c r="B574" s="2"/>
      <c r="C574" s="1"/>
      <c r="D574" s="11" t="s">
        <v>47</v>
      </c>
      <c r="E574" s="15" t="s">
        <v>48</v>
      </c>
      <c r="F574" s="4" t="str">
        <f>LEFT(H572,7)</f>
        <v xml:space="preserve">Custom </v>
      </c>
    </row>
    <row r="575" spans="2:12" ht="14.4" x14ac:dyDescent="0.3">
      <c r="B575" s="2"/>
      <c r="C575" s="1"/>
      <c r="D575" s="37" t="str">
        <f>H571</f>
        <v>PC: 32-BIT WINDOWS</v>
      </c>
      <c r="E575" s="37"/>
      <c r="F575" s="37"/>
    </row>
    <row r="576" spans="2:12" ht="14.4" x14ac:dyDescent="0.3">
      <c r="B576" s="2"/>
      <c r="C576" s="1"/>
      <c r="D576" s="37"/>
      <c r="E576" s="37"/>
      <c r="F576" s="37"/>
    </row>
    <row r="577" spans="2:6" ht="15.6" x14ac:dyDescent="0.3">
      <c r="B577" s="2"/>
      <c r="C577" s="1"/>
      <c r="D577" s="5" t="s">
        <v>50</v>
      </c>
      <c r="E577" s="15" t="s">
        <v>51</v>
      </c>
      <c r="F577" s="16">
        <f>$I$2</f>
        <v>45678</v>
      </c>
    </row>
    <row r="578" spans="2:6" ht="15" x14ac:dyDescent="0.3">
      <c r="B578" s="2"/>
      <c r="C578" s="1"/>
      <c r="D578" s="5"/>
      <c r="E578" s="5"/>
      <c r="F578" s="5"/>
    </row>
    <row r="579" spans="2:6" ht="15" x14ac:dyDescent="0.3">
      <c r="B579" s="2"/>
      <c r="C579" s="1"/>
      <c r="D579" s="5"/>
      <c r="E579" s="5"/>
      <c r="F579" s="5"/>
    </row>
    <row r="580" spans="2:6" ht="15" x14ac:dyDescent="0.3">
      <c r="B580" s="2"/>
      <c r="C580" s="1"/>
      <c r="D580" s="5"/>
      <c r="E580" s="5"/>
      <c r="F580" s="5"/>
    </row>
    <row r="581" spans="2:6" ht="15.6" x14ac:dyDescent="0.3">
      <c r="B581" s="2"/>
      <c r="C581" s="1"/>
      <c r="D581" s="11"/>
      <c r="E581" s="5"/>
      <c r="F581" s="5"/>
    </row>
    <row r="582" spans="2:6" ht="15" x14ac:dyDescent="0.3">
      <c r="B582" s="2"/>
      <c r="C582" s="1"/>
      <c r="D582" s="5"/>
      <c r="E582" s="5"/>
      <c r="F582" s="5"/>
    </row>
    <row r="583" spans="2:6" ht="15" x14ac:dyDescent="0.3">
      <c r="B583" s="2"/>
      <c r="C583" s="1"/>
      <c r="D583" s="5"/>
      <c r="E583" s="5"/>
      <c r="F583" s="5"/>
    </row>
    <row r="584" spans="2:6" ht="15" x14ac:dyDescent="0.3">
      <c r="B584" s="2"/>
      <c r="C584" s="1"/>
      <c r="D584" s="5"/>
      <c r="E584" s="5"/>
      <c r="F584" s="5"/>
    </row>
    <row r="585" spans="2:6" ht="15" x14ac:dyDescent="0.3">
      <c r="B585" s="2"/>
      <c r="C585" s="1"/>
      <c r="D585" s="5"/>
      <c r="E585" s="5"/>
      <c r="F585" s="5"/>
    </row>
    <row r="586" spans="2:6" ht="15.6" x14ac:dyDescent="0.3">
      <c r="B586" s="2"/>
      <c r="C586" s="1"/>
      <c r="D586" s="11"/>
      <c r="E586" s="5"/>
      <c r="F586" s="5"/>
    </row>
    <row r="587" spans="2:6" ht="15" x14ac:dyDescent="0.3">
      <c r="B587" s="2"/>
      <c r="C587" s="1"/>
      <c r="D587" s="5"/>
      <c r="E587" s="5"/>
      <c r="F587" s="5"/>
    </row>
    <row r="588" spans="2:6" ht="15" x14ac:dyDescent="0.3">
      <c r="B588" s="2"/>
      <c r="C588" s="1"/>
      <c r="D588" s="5"/>
      <c r="E588" s="5"/>
      <c r="F588" s="5"/>
    </row>
    <row r="589" spans="2:6" ht="15.6" x14ac:dyDescent="0.3">
      <c r="B589" s="2"/>
      <c r="C589" s="1"/>
      <c r="D589" s="11"/>
      <c r="E589" s="5"/>
      <c r="F589" s="5"/>
    </row>
    <row r="590" spans="2:6" ht="15" x14ac:dyDescent="0.3">
      <c r="B590" s="2"/>
      <c r="C590" s="1"/>
      <c r="D590" s="5"/>
      <c r="E590" s="5"/>
      <c r="F590" s="5"/>
    </row>
    <row r="591" spans="2:6" ht="15" x14ac:dyDescent="0.3">
      <c r="B591" s="2"/>
      <c r="C591" s="1"/>
      <c r="D591" s="5"/>
      <c r="E591" s="5"/>
      <c r="F591" s="5"/>
    </row>
    <row r="592" spans="2:6" ht="15" x14ac:dyDescent="0.3">
      <c r="B592" s="2"/>
      <c r="C592" s="1"/>
      <c r="D592" s="5"/>
      <c r="E592" s="5"/>
      <c r="F592" s="5"/>
    </row>
    <row r="593" spans="2:7" ht="15" customHeight="1" x14ac:dyDescent="0.3">
      <c r="B593" s="2"/>
      <c r="C593" s="1"/>
      <c r="D593" s="11"/>
      <c r="E593" s="5"/>
      <c r="F593" s="5"/>
    </row>
    <row r="594" spans="2:7" ht="15" x14ac:dyDescent="0.3">
      <c r="B594" s="2"/>
      <c r="C594" s="1"/>
      <c r="D594" s="5"/>
      <c r="E594" s="5"/>
      <c r="F594" s="5"/>
    </row>
    <row r="595" spans="2:7" ht="15" x14ac:dyDescent="0.3">
      <c r="B595" s="2"/>
      <c r="C595" s="1"/>
      <c r="D595" s="5"/>
      <c r="E595" s="5"/>
      <c r="F595" s="5"/>
    </row>
    <row r="596" spans="2:7" ht="15" x14ac:dyDescent="0.3">
      <c r="B596" s="2"/>
      <c r="C596" s="1"/>
      <c r="D596" s="5"/>
      <c r="E596" s="5"/>
      <c r="F596" s="5"/>
    </row>
    <row r="597" spans="2:7" ht="15" x14ac:dyDescent="0.3">
      <c r="B597" s="2"/>
      <c r="C597" s="1"/>
      <c r="D597" s="5"/>
      <c r="E597" s="5"/>
      <c r="F597" s="5"/>
    </row>
    <row r="598" spans="2:7" ht="15" x14ac:dyDescent="0.3">
      <c r="B598" s="2"/>
      <c r="C598" s="14"/>
      <c r="D598" s="5"/>
      <c r="E598" s="5"/>
      <c r="F598" s="5"/>
    </row>
    <row r="599" spans="2:7" ht="15.6" x14ac:dyDescent="0.3">
      <c r="B599" s="2"/>
      <c r="C599" s="1"/>
      <c r="D599" s="11"/>
      <c r="E599" s="15"/>
      <c r="F599" s="4"/>
    </row>
    <row r="600" spans="2:7" ht="15" customHeight="1" x14ac:dyDescent="0.3">
      <c r="B600" s="2"/>
      <c r="C600" s="1"/>
      <c r="D600" s="25"/>
      <c r="E600" s="25"/>
      <c r="F600" s="25"/>
    </row>
    <row r="601" spans="2:7" ht="15" customHeight="1" x14ac:dyDescent="0.3">
      <c r="B601" s="2"/>
      <c r="C601" s="1"/>
      <c r="D601" s="25"/>
      <c r="E601" s="25"/>
      <c r="F601" s="25"/>
    </row>
    <row r="602" spans="2:7" ht="15.6" x14ac:dyDescent="0.3">
      <c r="B602" s="2"/>
      <c r="C602" s="1"/>
      <c r="D602" s="5"/>
      <c r="E602" s="15"/>
      <c r="F602" s="16"/>
    </row>
    <row r="603" spans="2:7" ht="15" x14ac:dyDescent="0.3">
      <c r="B603" s="2"/>
      <c r="C603" s="1"/>
      <c r="D603" s="5"/>
      <c r="E603" s="18"/>
      <c r="F603" s="19"/>
    </row>
    <row r="604" spans="2:7" ht="15" x14ac:dyDescent="0.3">
      <c r="B604" s="2"/>
      <c r="C604" s="5"/>
      <c r="D604" s="18"/>
      <c r="E604" s="19"/>
      <c r="F604" s="20"/>
      <c r="G604">
        <f>539-464+1</f>
        <v>76</v>
      </c>
    </row>
    <row r="605" spans="2:7" x14ac:dyDescent="0.25">
      <c r="C605" s="1"/>
      <c r="D605" s="1"/>
      <c r="E605" s="1"/>
      <c r="F605" s="1"/>
    </row>
    <row r="606" spans="2:7" ht="16.8" x14ac:dyDescent="0.25">
      <c r="C606" s="39" t="s">
        <v>2</v>
      </c>
      <c r="D606" s="39"/>
      <c r="E606" s="39"/>
      <c r="F606" s="39"/>
    </row>
    <row r="607" spans="2:7" ht="16.8" x14ac:dyDescent="0.25">
      <c r="C607" s="40" t="s">
        <v>3</v>
      </c>
      <c r="D607" s="40"/>
      <c r="E607" s="40"/>
      <c r="F607" s="40"/>
    </row>
    <row r="608" spans="2:7" x14ac:dyDescent="0.25">
      <c r="C608" s="1"/>
      <c r="D608" s="7"/>
      <c r="E608" s="7"/>
      <c r="F608" s="7"/>
    </row>
    <row r="609" spans="3:10" ht="15.6" x14ac:dyDescent="0.3">
      <c r="C609" s="41" t="str">
        <f>J609</f>
        <v>Company Name:    BCC SOFTWARE, LLC</v>
      </c>
      <c r="D609" s="41"/>
      <c r="E609" s="41"/>
      <c r="F609" s="41"/>
      <c r="G609" s="29"/>
      <c r="J609" s="2" t="s">
        <v>148</v>
      </c>
    </row>
    <row r="610" spans="3:10" ht="15.6" x14ac:dyDescent="0.3">
      <c r="C610" s="41" t="str">
        <f>J610</f>
        <v xml:space="preserve">Product Name:    BCC PRESORT  </v>
      </c>
      <c r="D610" s="41"/>
      <c r="E610" s="41"/>
      <c r="F610" s="41"/>
      <c r="G610" s="29"/>
      <c r="J610" s="2" t="s">
        <v>149</v>
      </c>
    </row>
    <row r="611" spans="3:10" ht="15.6" x14ac:dyDescent="0.3">
      <c r="C611" s="41" t="str">
        <f>J611</f>
        <v>Product Version:    8.00C.40</v>
      </c>
      <c r="D611" s="41"/>
      <c r="E611" s="41"/>
      <c r="F611" s="41"/>
      <c r="G611" s="29"/>
      <c r="J611" s="35" t="s">
        <v>159</v>
      </c>
    </row>
    <row r="612" spans="3:10" ht="15" x14ac:dyDescent="0.3">
      <c r="C612" s="38" t="str">
        <f>J612</f>
        <v>Sales Contact:    Adam Koester</v>
      </c>
      <c r="D612" s="38"/>
      <c r="E612" s="38"/>
      <c r="F612" s="38"/>
      <c r="G612" s="29"/>
      <c r="J612" s="46" t="s">
        <v>161</v>
      </c>
    </row>
    <row r="613" spans="3:10" ht="15" x14ac:dyDescent="0.3">
      <c r="C613" s="38" t="str">
        <f t="shared" ref="C613:C617" si="44">J613</f>
        <v>Address:    1890 S Winton RD STE 180</v>
      </c>
      <c r="D613" s="38"/>
      <c r="E613" s="38"/>
      <c r="F613" s="38"/>
      <c r="G613" s="29"/>
      <c r="I613" s="2"/>
      <c r="J613" s="46" t="s">
        <v>170</v>
      </c>
    </row>
    <row r="614" spans="3:10" ht="15" x14ac:dyDescent="0.3">
      <c r="C614" s="38" t="str">
        <f t="shared" si="44"/>
        <v>City State Zip:  Rochester NY 14618-4009</v>
      </c>
      <c r="D614" s="38"/>
      <c r="E614" s="38"/>
      <c r="F614" s="38"/>
      <c r="G614" s="29"/>
      <c r="I614" s="2"/>
      <c r="J614" s="46" t="s">
        <v>171</v>
      </c>
    </row>
    <row r="615" spans="3:10" ht="15" x14ac:dyDescent="0.3">
      <c r="C615" s="38" t="str">
        <f t="shared" si="44"/>
        <v>Phone:    (800) 337-0442</v>
      </c>
      <c r="D615" s="38"/>
      <c r="E615" s="38"/>
      <c r="F615" s="38"/>
      <c r="G615" s="29"/>
      <c r="I615" s="2"/>
      <c r="J615" s="46" t="s">
        <v>168</v>
      </c>
    </row>
    <row r="616" spans="3:10" ht="15" x14ac:dyDescent="0.3">
      <c r="C616" s="38" t="str">
        <f t="shared" si="44"/>
        <v xml:space="preserve">Email:    akoester@bccsoftware.com </v>
      </c>
      <c r="D616" s="38"/>
      <c r="E616" s="38"/>
      <c r="F616" s="38"/>
      <c r="G616" s="29"/>
      <c r="I616" s="2"/>
      <c r="J616" s="46" t="s">
        <v>165</v>
      </c>
    </row>
    <row r="617" spans="3:10" ht="15" x14ac:dyDescent="0.3">
      <c r="C617" s="38" t="str">
        <f t="shared" si="44"/>
        <v xml:space="preserve">Web:    https://bccsoftware.com </v>
      </c>
      <c r="D617" s="38"/>
      <c r="E617" s="38"/>
      <c r="F617" s="38"/>
      <c r="G617" s="29"/>
      <c r="I617" s="2"/>
      <c r="J617" s="2" t="s">
        <v>150</v>
      </c>
    </row>
    <row r="618" spans="3:10" x14ac:dyDescent="0.25">
      <c r="C618" s="1"/>
      <c r="D618" s="7"/>
      <c r="E618" s="7"/>
      <c r="F618" s="7"/>
    </row>
    <row r="619" spans="3:10" ht="16.8" x14ac:dyDescent="0.25">
      <c r="C619" s="36" t="s">
        <v>13</v>
      </c>
      <c r="D619" s="36"/>
      <c r="E619" s="36"/>
      <c r="F619" s="36"/>
    </row>
    <row r="620" spans="3:10" ht="15.6" x14ac:dyDescent="0.3">
      <c r="C620" s="1"/>
      <c r="D620" s="11"/>
      <c r="E620" s="11"/>
      <c r="F620" s="11"/>
      <c r="H620" s="2" t="s">
        <v>14</v>
      </c>
      <c r="J620" s="2"/>
    </row>
    <row r="621" spans="3:10" ht="15.6" x14ac:dyDescent="0.3">
      <c r="C621" s="1"/>
      <c r="D621" s="11" t="str">
        <f>H620</f>
        <v xml:space="preserve">Standard Mail </v>
      </c>
      <c r="E621" s="11" t="str">
        <f>H621</f>
        <v xml:space="preserve">First Class </v>
      </c>
      <c r="F621" s="11" t="str">
        <f>H624</f>
        <v xml:space="preserve">Periodical </v>
      </c>
      <c r="H621" s="2" t="s">
        <v>15</v>
      </c>
      <c r="J621" s="2"/>
    </row>
    <row r="622" spans="3:10" ht="15" x14ac:dyDescent="0.3">
      <c r="C622" s="1"/>
      <c r="D622" s="5"/>
      <c r="E622" s="5"/>
      <c r="F622" s="5"/>
      <c r="H622" s="2" t="s">
        <v>16</v>
      </c>
      <c r="J622" s="2"/>
    </row>
    <row r="623" spans="3:10" ht="15" x14ac:dyDescent="0.3">
      <c r="C623" s="1"/>
      <c r="D623" s="5"/>
      <c r="E623" s="5" t="str">
        <f>H622</f>
        <v xml:space="preserve">✔MAC Batch Automation Flats - Tray Based Option </v>
      </c>
      <c r="F623" s="5"/>
      <c r="H623" s="2" t="s">
        <v>17</v>
      </c>
      <c r="J623" s="2"/>
    </row>
    <row r="624" spans="3:10" ht="15" x14ac:dyDescent="0.3">
      <c r="C624" s="1"/>
      <c r="D624" s="5"/>
      <c r="E624" s="5"/>
      <c r="F624" s="5"/>
      <c r="H624" s="2" t="s">
        <v>18</v>
      </c>
      <c r="J624" s="2"/>
    </row>
    <row r="625" spans="3:19" ht="15" x14ac:dyDescent="0.3">
      <c r="C625" s="1"/>
      <c r="D625" s="5"/>
      <c r="E625" s="5" t="str">
        <f>H623</f>
        <v xml:space="preserve">✔MAC Batch Automation Letters </v>
      </c>
      <c r="F625" s="5"/>
      <c r="H625" s="2" t="s">
        <v>19</v>
      </c>
      <c r="J625" s="2"/>
    </row>
    <row r="626" spans="3:19" ht="15" x14ac:dyDescent="0.3">
      <c r="C626" s="1"/>
      <c r="D626" s="5"/>
      <c r="E626" s="5"/>
      <c r="F626" s="5"/>
      <c r="H626" s="2" t="s">
        <v>20</v>
      </c>
      <c r="J626" s="2"/>
    </row>
    <row r="627" spans="3:19" ht="15" x14ac:dyDescent="0.3">
      <c r="C627" s="1"/>
      <c r="D627" s="5"/>
      <c r="E627" s="5"/>
      <c r="F627" s="5"/>
      <c r="H627" s="2" t="s">
        <v>21</v>
      </c>
      <c r="J627" s="2"/>
    </row>
    <row r="628" spans="3:19" ht="16.8" x14ac:dyDescent="0.3">
      <c r="C628" s="36" t="s">
        <v>22</v>
      </c>
      <c r="D628" s="36"/>
      <c r="E628" s="36"/>
      <c r="F628" s="36"/>
      <c r="H628" s="2" t="s">
        <v>23</v>
      </c>
      <c r="J628" s="2"/>
    </row>
    <row r="629" spans="3:19" ht="15.6" x14ac:dyDescent="0.3">
      <c r="C629" s="1"/>
      <c r="D629" s="11"/>
      <c r="E629" s="5"/>
      <c r="F629" s="5"/>
      <c r="H629" s="2" t="s">
        <v>24</v>
      </c>
      <c r="J629" s="2"/>
    </row>
    <row r="630" spans="3:19" ht="15.6" x14ac:dyDescent="0.3">
      <c r="C630" s="1"/>
      <c r="D630" s="11" t="s">
        <v>25</v>
      </c>
      <c r="E630" s="5"/>
      <c r="F630" s="5"/>
      <c r="H630" s="2" t="s">
        <v>26</v>
      </c>
      <c r="I630" s="2" t="s">
        <v>25</v>
      </c>
    </row>
    <row r="631" spans="3:19" ht="15" x14ac:dyDescent="0.3">
      <c r="C631" s="1"/>
      <c r="D631" s="5" t="str">
        <f t="shared" ref="D631:D633" si="45">I631</f>
        <v xml:space="preserve">✔Additional User Documentation (Any) </v>
      </c>
      <c r="E631" s="5" t="str">
        <f t="shared" ref="E631:E633" si="46">J631</f>
        <v xml:space="preserve">✔Optional Endorsement Lines (OELs) </v>
      </c>
      <c r="F631" s="5" t="str">
        <f t="shared" ref="F631:F633" si="47">K631</f>
        <v xml:space="preserve">✔Job Setup/Parameter Report </v>
      </c>
      <c r="H631" s="2" t="s">
        <v>27</v>
      </c>
      <c r="I631" s="21" t="s">
        <v>21</v>
      </c>
      <c r="J631" s="21" t="s">
        <v>23</v>
      </c>
      <c r="K631" s="21" t="s">
        <v>24</v>
      </c>
      <c r="L631" s="21" t="s">
        <v>26</v>
      </c>
      <c r="M631" s="21" t="s">
        <v>27</v>
      </c>
      <c r="N631" s="21" t="s">
        <v>28</v>
      </c>
      <c r="O631" s="21" t="s">
        <v>29</v>
      </c>
      <c r="P631" s="21" t="s">
        <v>30</v>
      </c>
      <c r="Q631" s="21" t="s">
        <v>32</v>
      </c>
      <c r="R631" s="21" t="s">
        <v>33</v>
      </c>
      <c r="S631" s="21" t="s">
        <v>34</v>
      </c>
    </row>
    <row r="632" spans="3:19" ht="15" x14ac:dyDescent="0.3">
      <c r="C632" s="1"/>
      <c r="D632" s="5" t="str">
        <f t="shared" si="45"/>
        <v xml:space="preserve">✔USPS Qualification Report </v>
      </c>
      <c r="E632" s="5" t="str">
        <f t="shared" si="46"/>
        <v xml:space="preserve">✔Manifest Summary by Weight </v>
      </c>
      <c r="F632" s="5" t="str">
        <f t="shared" si="47"/>
        <v xml:space="preserve">✔Manifest Summary Report </v>
      </c>
      <c r="H632" s="2" t="s">
        <v>28</v>
      </c>
      <c r="I632" s="2" t="str">
        <f>L631</f>
        <v xml:space="preserve">✔USPS Qualification Report </v>
      </c>
      <c r="J632" s="2" t="str">
        <f t="shared" ref="J632" si="48">M631</f>
        <v xml:space="preserve">✔Manifest Summary by Weight </v>
      </c>
      <c r="K632" s="2" t="str">
        <f t="shared" ref="K632" si="49">N631</f>
        <v xml:space="preserve">✔Manifest Summary Report </v>
      </c>
    </row>
    <row r="633" spans="3:19" ht="15" x14ac:dyDescent="0.3">
      <c r="C633" s="1"/>
      <c r="D633" s="5" t="str">
        <f t="shared" si="45"/>
        <v xml:space="preserve">✔Manifest Report </v>
      </c>
      <c r="E633" s="5" t="str">
        <f t="shared" si="46"/>
        <v xml:space="preserve">✔Keyline </v>
      </c>
      <c r="F633" s="5" t="str">
        <f t="shared" si="47"/>
        <v xml:space="preserve">✔Origin 3-digit Trays/Sacks </v>
      </c>
      <c r="H633" s="2" t="s">
        <v>29</v>
      </c>
      <c r="I633" s="2" t="str">
        <f>O631</f>
        <v xml:space="preserve">✔Manifest Report </v>
      </c>
      <c r="J633" s="2" t="str">
        <f t="shared" ref="J633" si="50">P631</f>
        <v xml:space="preserve">✔Keyline </v>
      </c>
      <c r="K633" s="2" t="str">
        <f t="shared" ref="K633" si="51">Q631</f>
        <v xml:space="preserve">✔Origin 3-digit Trays/Sacks </v>
      </c>
    </row>
    <row r="634" spans="3:19" ht="15" x14ac:dyDescent="0.3">
      <c r="C634" s="1"/>
      <c r="D634" s="5" t="str">
        <f>I634</f>
        <v xml:space="preserve">✔IM Barcoded Tray Labels </v>
      </c>
      <c r="E634" s="5" t="str">
        <f>J634</f>
        <v xml:space="preserve">✔Origin AADC Trays </v>
      </c>
      <c r="F634" s="5"/>
      <c r="H634" s="2" t="s">
        <v>30</v>
      </c>
      <c r="I634" s="2" t="str">
        <f>R631</f>
        <v xml:space="preserve">✔IM Barcoded Tray Labels </v>
      </c>
      <c r="J634" s="2" t="str">
        <f t="shared" ref="J634" si="52">S631</f>
        <v xml:space="preserve">✔Origin AADC Trays </v>
      </c>
      <c r="K634" s="2">
        <f>T643</f>
        <v>0</v>
      </c>
    </row>
    <row r="635" spans="3:19" ht="15" x14ac:dyDescent="0.3">
      <c r="C635" s="1"/>
      <c r="D635" s="5"/>
      <c r="E635" s="5"/>
      <c r="F635" s="5"/>
      <c r="H635" s="2" t="s">
        <v>32</v>
      </c>
      <c r="I635" s="2">
        <f>U568</f>
        <v>0</v>
      </c>
      <c r="J635" s="2">
        <f>V568</f>
        <v>0</v>
      </c>
      <c r="K635" s="2">
        <f>W568</f>
        <v>0</v>
      </c>
    </row>
    <row r="636" spans="3:19" ht="15.6" x14ac:dyDescent="0.3">
      <c r="C636" s="1"/>
      <c r="D636" s="11"/>
      <c r="E636" s="5"/>
      <c r="F636" s="5"/>
      <c r="H636" s="2" t="s">
        <v>33</v>
      </c>
    </row>
    <row r="637" spans="3:19" ht="15.6" x14ac:dyDescent="0.3">
      <c r="C637" s="1"/>
      <c r="D637" s="5"/>
      <c r="E637" s="13"/>
      <c r="F637" s="13"/>
      <c r="H637" s="2" t="s">
        <v>34</v>
      </c>
    </row>
    <row r="638" spans="3:19" ht="15.6" x14ac:dyDescent="0.3">
      <c r="C638" s="1"/>
      <c r="D638" s="11" t="s">
        <v>35</v>
      </c>
      <c r="E638" s="5"/>
      <c r="F638" s="5"/>
      <c r="H638" s="2" t="s">
        <v>36</v>
      </c>
      <c r="I638" s="2" t="s">
        <v>35</v>
      </c>
    </row>
    <row r="639" spans="3:19" ht="15" x14ac:dyDescent="0.3">
      <c r="C639" s="1"/>
      <c r="D639" s="5" t="str">
        <f>I639</f>
        <v xml:space="preserve">✔No Overflow Trays </v>
      </c>
      <c r="E639" s="5" t="str">
        <f>J639</f>
        <v xml:space="preserve">✔Reduced Overflow </v>
      </c>
      <c r="F639" s="5" t="str">
        <f>K639</f>
        <v xml:space="preserve">✔5-digit\Scheme Trays </v>
      </c>
      <c r="H639" s="2" t="s">
        <v>61</v>
      </c>
      <c r="I639" s="21" t="s">
        <v>61</v>
      </c>
      <c r="J639" s="21" t="s">
        <v>37</v>
      </c>
      <c r="K639" s="21" t="s">
        <v>38</v>
      </c>
      <c r="L639" s="21" t="s">
        <v>39</v>
      </c>
      <c r="M639" s="21" t="s">
        <v>40</v>
      </c>
    </row>
    <row r="640" spans="3:19" ht="15" x14ac:dyDescent="0.3">
      <c r="C640" s="1"/>
      <c r="D640" s="5" t="str">
        <f>I640</f>
        <v xml:space="preserve">✔3-digit\Scheme Trays </v>
      </c>
      <c r="E640" s="5" t="str">
        <f>J640</f>
        <v xml:space="preserve">✔AADC Trays </v>
      </c>
      <c r="F640" s="5"/>
      <c r="H640" s="2" t="s">
        <v>37</v>
      </c>
      <c r="I640" s="2" t="str">
        <f>L639</f>
        <v xml:space="preserve">✔3-digit\Scheme Trays </v>
      </c>
      <c r="J640" s="2" t="str">
        <f t="shared" ref="J640" si="53">M639</f>
        <v xml:space="preserve">✔AADC Trays </v>
      </c>
      <c r="K640" s="2">
        <f t="shared" ref="K640" si="54">N639</f>
        <v>0</v>
      </c>
    </row>
    <row r="641" spans="3:11" ht="15" x14ac:dyDescent="0.3">
      <c r="C641" s="1"/>
      <c r="D641" s="5"/>
      <c r="E641" s="5"/>
      <c r="F641" s="5"/>
      <c r="H641" s="2" t="s">
        <v>38</v>
      </c>
      <c r="I641" s="2">
        <f>O639</f>
        <v>0</v>
      </c>
      <c r="J641" s="2">
        <f t="shared" ref="J641" si="55">P639</f>
        <v>0</v>
      </c>
      <c r="K641" s="2">
        <f t="shared" ref="K641" si="56">Q639</f>
        <v>0</v>
      </c>
    </row>
    <row r="642" spans="3:11" ht="15" x14ac:dyDescent="0.3">
      <c r="C642" s="1"/>
      <c r="D642" s="5"/>
      <c r="E642" s="5"/>
      <c r="F642" s="5"/>
      <c r="H642" s="2" t="s">
        <v>39</v>
      </c>
    </row>
    <row r="643" spans="3:11" ht="15.6" x14ac:dyDescent="0.3">
      <c r="C643" s="1"/>
      <c r="D643" s="11"/>
      <c r="E643" s="7"/>
      <c r="F643" s="7"/>
      <c r="H643" s="2" t="s">
        <v>40</v>
      </c>
    </row>
    <row r="644" spans="3:11" ht="15.6" x14ac:dyDescent="0.3">
      <c r="C644" s="1"/>
      <c r="D644" s="11" t="s">
        <v>41</v>
      </c>
      <c r="E644" s="5"/>
      <c r="F644" s="5"/>
      <c r="H644" s="2" t="s">
        <v>42</v>
      </c>
      <c r="I644" s="2" t="s">
        <v>41</v>
      </c>
    </row>
    <row r="645" spans="3:11" ht="15" x14ac:dyDescent="0.3">
      <c r="C645" s="1"/>
      <c r="D645" s="5" t="str">
        <f>I645</f>
        <v xml:space="preserve">✔PS Form 3600-FCM </v>
      </c>
      <c r="E645" s="5"/>
      <c r="F645" s="5"/>
      <c r="H645" s="2" t="s">
        <v>43</v>
      </c>
      <c r="I645" s="21" t="s">
        <v>43</v>
      </c>
      <c r="J645" s="2"/>
      <c r="K645" s="2"/>
    </row>
    <row r="646" spans="3:11" ht="15" x14ac:dyDescent="0.3">
      <c r="C646" s="1"/>
      <c r="D646" s="5"/>
      <c r="E646" s="5"/>
      <c r="F646" s="5"/>
      <c r="H646" s="2" t="s">
        <v>44</v>
      </c>
      <c r="J646" s="2"/>
    </row>
    <row r="647" spans="3:11" ht="15" x14ac:dyDescent="0.3">
      <c r="C647" s="1"/>
      <c r="D647" s="5"/>
      <c r="E647" s="5"/>
      <c r="F647" s="5"/>
      <c r="H647" s="2" t="s">
        <v>133</v>
      </c>
      <c r="J647" s="2"/>
    </row>
    <row r="648" spans="3:11" ht="15" x14ac:dyDescent="0.3">
      <c r="C648" s="22"/>
      <c r="D648" s="23"/>
      <c r="E648" s="23"/>
      <c r="F648" s="23"/>
      <c r="H648" s="2" t="s">
        <v>134</v>
      </c>
      <c r="J648" s="2"/>
    </row>
    <row r="649" spans="3:11" ht="15.6" x14ac:dyDescent="0.3">
      <c r="C649" s="1"/>
      <c r="D649" s="11" t="s">
        <v>47</v>
      </c>
      <c r="E649" s="15" t="s">
        <v>48</v>
      </c>
      <c r="F649" s="4" t="str">
        <f>LEFT(H649,7)</f>
        <v xml:space="preserve">Custom </v>
      </c>
      <c r="H649" s="2" t="s">
        <v>135</v>
      </c>
      <c r="J649" s="2"/>
    </row>
    <row r="650" spans="3:11" ht="14.4" x14ac:dyDescent="0.3">
      <c r="C650" s="1"/>
      <c r="D650" s="37" t="str">
        <f>CONCATENATE(H647,H648)</f>
        <v>Mid-Range: SOLARIS  /  PC: LINUX REDHAT, LINUX SUSE, WINDOWS</v>
      </c>
      <c r="E650" s="37"/>
      <c r="F650" s="37"/>
      <c r="H650" s="2" t="s">
        <v>49</v>
      </c>
      <c r="J650" s="2"/>
    </row>
    <row r="651" spans="3:11" x14ac:dyDescent="0.25">
      <c r="C651" s="1"/>
      <c r="D651" s="37"/>
      <c r="E651" s="37"/>
      <c r="F651" s="37"/>
    </row>
    <row r="652" spans="3:11" ht="15.6" x14ac:dyDescent="0.25">
      <c r="C652" s="1"/>
      <c r="D652" s="5" t="s">
        <v>50</v>
      </c>
      <c r="E652" s="15" t="s">
        <v>51</v>
      </c>
      <c r="F652" s="16">
        <f>$I$2</f>
        <v>45678</v>
      </c>
    </row>
    <row r="653" spans="3:11" ht="15" x14ac:dyDescent="0.25">
      <c r="C653" s="1"/>
      <c r="D653" s="5"/>
      <c r="E653" s="5"/>
      <c r="F653" s="5"/>
    </row>
    <row r="654" spans="3:11" ht="15" x14ac:dyDescent="0.25">
      <c r="C654" s="1"/>
      <c r="D654" s="5"/>
      <c r="E654" s="5"/>
      <c r="F654" s="5"/>
    </row>
    <row r="655" spans="3:11" ht="15" x14ac:dyDescent="0.25">
      <c r="C655" s="1"/>
      <c r="D655" s="5"/>
      <c r="E655" s="5"/>
      <c r="F655" s="5"/>
    </row>
    <row r="656" spans="3:11" ht="15.6" x14ac:dyDescent="0.25">
      <c r="C656" s="1"/>
      <c r="D656" s="11"/>
      <c r="E656" s="5"/>
      <c r="F656" s="5"/>
    </row>
    <row r="657" spans="3:10" ht="15" x14ac:dyDescent="0.25">
      <c r="C657" s="1"/>
      <c r="D657" s="5"/>
      <c r="E657" s="5"/>
      <c r="F657" s="5"/>
    </row>
    <row r="658" spans="3:10" ht="15" x14ac:dyDescent="0.25">
      <c r="C658" s="1"/>
      <c r="D658" s="5"/>
      <c r="E658" s="5"/>
      <c r="F658" s="5"/>
    </row>
    <row r="659" spans="3:10" ht="15" x14ac:dyDescent="0.25">
      <c r="C659" s="1"/>
      <c r="D659" s="5"/>
      <c r="E659" s="5"/>
      <c r="F659" s="5"/>
    </row>
    <row r="660" spans="3:10" ht="15" x14ac:dyDescent="0.25">
      <c r="C660" s="1"/>
      <c r="D660" s="5"/>
      <c r="E660" s="5"/>
      <c r="F660" s="5"/>
    </row>
    <row r="661" spans="3:10" ht="15" x14ac:dyDescent="0.25">
      <c r="C661" s="1"/>
      <c r="D661" s="5"/>
      <c r="E661" s="5"/>
      <c r="F661" s="5"/>
    </row>
    <row r="662" spans="3:10" ht="15.6" x14ac:dyDescent="0.25">
      <c r="C662" s="1"/>
      <c r="D662" s="11"/>
      <c r="E662" s="5"/>
      <c r="F662" s="5"/>
    </row>
    <row r="663" spans="3:10" ht="15" x14ac:dyDescent="0.3">
      <c r="C663" s="1"/>
      <c r="D663" s="5"/>
      <c r="E663" s="5"/>
      <c r="F663" s="5"/>
      <c r="J663" s="2"/>
    </row>
    <row r="664" spans="3:10" ht="15" x14ac:dyDescent="0.25">
      <c r="C664" s="1"/>
      <c r="D664" s="5"/>
      <c r="E664" s="5"/>
      <c r="F664" s="5"/>
    </row>
    <row r="665" spans="3:10" ht="15" x14ac:dyDescent="0.25">
      <c r="C665" s="1"/>
      <c r="D665" s="5"/>
      <c r="E665" s="5"/>
      <c r="F665" s="5"/>
    </row>
    <row r="666" spans="3:10" ht="15" x14ac:dyDescent="0.25">
      <c r="C666" s="1"/>
      <c r="D666" s="5"/>
      <c r="E666" s="5"/>
      <c r="F666" s="5"/>
    </row>
    <row r="667" spans="3:10" ht="15" x14ac:dyDescent="0.25">
      <c r="C667" s="1"/>
      <c r="D667" s="5"/>
      <c r="E667" s="5"/>
      <c r="F667" s="5"/>
    </row>
    <row r="668" spans="3:10" ht="15.6" x14ac:dyDescent="0.25">
      <c r="C668" s="1"/>
      <c r="D668" s="11"/>
      <c r="E668" s="5"/>
      <c r="F668" s="5"/>
    </row>
    <row r="669" spans="3:10" ht="15" x14ac:dyDescent="0.25">
      <c r="C669" s="1"/>
      <c r="D669" s="5"/>
      <c r="E669" s="5"/>
      <c r="F669" s="5"/>
    </row>
    <row r="670" spans="3:10" ht="15" x14ac:dyDescent="0.25">
      <c r="C670" s="1"/>
      <c r="D670" s="5"/>
      <c r="E670" s="5"/>
      <c r="F670" s="5"/>
    </row>
    <row r="671" spans="3:10" ht="15" x14ac:dyDescent="0.25">
      <c r="C671" s="1"/>
      <c r="D671" s="5"/>
      <c r="E671" s="5"/>
      <c r="F671" s="5"/>
    </row>
    <row r="672" spans="3:10" ht="15" x14ac:dyDescent="0.25">
      <c r="C672" s="1"/>
      <c r="D672" s="5"/>
      <c r="E672" s="5"/>
      <c r="F672" s="5"/>
    </row>
    <row r="673" spans="2:10" ht="15" x14ac:dyDescent="0.25">
      <c r="C673" s="14"/>
      <c r="D673" s="5"/>
      <c r="E673" s="5"/>
      <c r="F673" s="5"/>
    </row>
    <row r="674" spans="2:10" ht="15.6" x14ac:dyDescent="0.25">
      <c r="C674" s="1"/>
      <c r="D674" s="11"/>
      <c r="E674" s="15"/>
      <c r="F674" s="4"/>
    </row>
    <row r="675" spans="2:10" ht="15.6" x14ac:dyDescent="0.25">
      <c r="C675" s="1"/>
      <c r="D675" s="25"/>
      <c r="E675" s="25"/>
      <c r="F675" s="25"/>
    </row>
    <row r="676" spans="2:10" ht="15.6" x14ac:dyDescent="0.25">
      <c r="C676" s="1"/>
      <c r="D676" s="25"/>
      <c r="E676" s="25"/>
      <c r="F676" s="25"/>
    </row>
    <row r="677" spans="2:10" ht="15.6" x14ac:dyDescent="0.25">
      <c r="C677" s="1"/>
      <c r="D677" s="5"/>
      <c r="E677" s="15"/>
      <c r="F677" s="16"/>
    </row>
    <row r="678" spans="2:10" ht="15" x14ac:dyDescent="0.25">
      <c r="C678" s="1"/>
      <c r="D678" s="5"/>
      <c r="E678" s="18"/>
      <c r="F678" s="19"/>
    </row>
    <row r="679" spans="2:10" ht="15" x14ac:dyDescent="0.25">
      <c r="C679" s="5"/>
      <c r="D679" s="18"/>
      <c r="E679" s="19"/>
      <c r="F679" s="20"/>
      <c r="G679">
        <f>1001-926+1</f>
        <v>76</v>
      </c>
    </row>
    <row r="680" spans="2:10" ht="14.4" x14ac:dyDescent="0.3">
      <c r="B680" s="2"/>
      <c r="C680" s="1"/>
      <c r="D680" s="1"/>
      <c r="E680" s="1"/>
      <c r="F680" s="1"/>
    </row>
    <row r="681" spans="2:10" ht="16.8" x14ac:dyDescent="0.3">
      <c r="B681" s="2"/>
      <c r="C681" s="39" t="s">
        <v>2</v>
      </c>
      <c r="D681" s="39"/>
      <c r="E681" s="39"/>
      <c r="F681" s="39"/>
    </row>
    <row r="682" spans="2:10" ht="16.8" x14ac:dyDescent="0.3">
      <c r="B682" s="2"/>
      <c r="C682" s="40" t="s">
        <v>3</v>
      </c>
      <c r="D682" s="40"/>
      <c r="E682" s="40"/>
      <c r="F682" s="40"/>
    </row>
    <row r="683" spans="2:10" ht="14.4" x14ac:dyDescent="0.3">
      <c r="B683" s="2"/>
      <c r="C683" s="1"/>
      <c r="D683" s="7"/>
      <c r="E683" s="7"/>
      <c r="F683" s="7"/>
    </row>
    <row r="684" spans="2:10" ht="15.6" x14ac:dyDescent="0.3">
      <c r="B684" s="2"/>
      <c r="C684" s="41" t="str">
        <f t="shared" ref="C684:C693" si="57">J684</f>
        <v xml:space="preserve">Company Name:    FLAGSHIP SOFTWARE  </v>
      </c>
      <c r="D684" s="41"/>
      <c r="E684" s="41"/>
      <c r="F684" s="41"/>
      <c r="J684" s="2" t="s">
        <v>85</v>
      </c>
    </row>
    <row r="685" spans="2:10" ht="15.6" x14ac:dyDescent="0.3">
      <c r="C685" s="41" t="str">
        <f t="shared" si="57"/>
        <v xml:space="preserve">Product Name:    IADDRESS US SORT  </v>
      </c>
      <c r="D685" s="41"/>
      <c r="E685" s="41"/>
      <c r="F685" s="41"/>
      <c r="J685" s="2" t="s">
        <v>86</v>
      </c>
    </row>
    <row r="686" spans="2:10" ht="15.6" x14ac:dyDescent="0.3">
      <c r="C686" s="41" t="str">
        <f t="shared" si="57"/>
        <v xml:space="preserve">Product Version:    4.0S  </v>
      </c>
      <c r="D686" s="41"/>
      <c r="E686" s="41"/>
      <c r="F686" s="41"/>
      <c r="J686" s="2" t="s">
        <v>87</v>
      </c>
    </row>
    <row r="687" spans="2:10" ht="15" x14ac:dyDescent="0.3">
      <c r="C687" s="38" t="str">
        <f t="shared" si="57"/>
        <v xml:space="preserve">Sales Contact:    Kristi Kanitz </v>
      </c>
      <c r="D687" s="38"/>
      <c r="E687" s="38"/>
      <c r="F687" s="38"/>
      <c r="J687" s="2" t="s">
        <v>88</v>
      </c>
    </row>
    <row r="688" spans="2:10" ht="15" x14ac:dyDescent="0.3">
      <c r="C688" s="38" t="str">
        <f t="shared" si="57"/>
        <v xml:space="preserve">Address:    100 Fern Valley Crescent </v>
      </c>
      <c r="D688" s="38"/>
      <c r="E688" s="38"/>
      <c r="F688" s="38"/>
      <c r="J688" s="2" t="s">
        <v>89</v>
      </c>
    </row>
    <row r="689" spans="3:10" ht="15" x14ac:dyDescent="0.3">
      <c r="C689" s="38" t="str">
        <f t="shared" si="57"/>
        <v xml:space="preserve">City State Zip:    Richmond Hill ON </v>
      </c>
      <c r="D689" s="38"/>
      <c r="E689" s="38"/>
      <c r="F689" s="38"/>
      <c r="J689" s="2" t="s">
        <v>143</v>
      </c>
    </row>
    <row r="690" spans="3:10" ht="15" x14ac:dyDescent="0.3">
      <c r="C690" s="38" t="str">
        <f t="shared" si="57"/>
        <v xml:space="preserve">Phone:    (905) 773-7739 </v>
      </c>
      <c r="D690" s="38"/>
      <c r="E690" s="38"/>
      <c r="F690" s="38"/>
      <c r="J690" s="2" t="s">
        <v>90</v>
      </c>
    </row>
    <row r="691" spans="3:10" ht="15" x14ac:dyDescent="0.3">
      <c r="C691" s="38" t="str">
        <f t="shared" si="57"/>
        <v xml:space="preserve">Fax:    (905) 773-7791 </v>
      </c>
      <c r="D691" s="38"/>
      <c r="E691" s="38"/>
      <c r="F691" s="38"/>
      <c r="J691" s="2" t="s">
        <v>91</v>
      </c>
    </row>
    <row r="692" spans="3:10" ht="15" x14ac:dyDescent="0.3">
      <c r="C692" s="38" t="str">
        <f t="shared" si="57"/>
        <v xml:space="preserve">Email:    kkanitz@flagshipsoftware.com </v>
      </c>
      <c r="D692" s="38"/>
      <c r="E692" s="38"/>
      <c r="F692" s="38"/>
      <c r="J692" s="2" t="s">
        <v>92</v>
      </c>
    </row>
    <row r="693" spans="3:10" ht="15" x14ac:dyDescent="0.3">
      <c r="C693" s="38" t="str">
        <f t="shared" si="57"/>
        <v xml:space="preserve">Web:    www.flagshipsoftware.com </v>
      </c>
      <c r="D693" s="38"/>
      <c r="E693" s="38"/>
      <c r="F693" s="38"/>
      <c r="J693" s="2" t="s">
        <v>93</v>
      </c>
    </row>
    <row r="694" spans="3:10" x14ac:dyDescent="0.25">
      <c r="C694" s="1"/>
      <c r="D694" s="7"/>
      <c r="E694" s="7"/>
      <c r="F694" s="7"/>
    </row>
    <row r="695" spans="3:10" ht="16.8" x14ac:dyDescent="0.25">
      <c r="C695" s="36" t="s">
        <v>13</v>
      </c>
      <c r="D695" s="36"/>
      <c r="E695" s="36"/>
      <c r="F695" s="36"/>
    </row>
    <row r="696" spans="3:10" ht="15.6" x14ac:dyDescent="0.3">
      <c r="C696" s="1"/>
      <c r="D696" s="11"/>
      <c r="E696" s="11"/>
      <c r="F696" s="11"/>
      <c r="H696" s="2" t="s">
        <v>14</v>
      </c>
    </row>
    <row r="697" spans="3:10" ht="15.6" x14ac:dyDescent="0.3">
      <c r="C697" s="1"/>
      <c r="D697" s="11" t="str">
        <f>H696</f>
        <v xml:space="preserve">Standard Mail </v>
      </c>
      <c r="E697" s="11" t="str">
        <f>H697</f>
        <v xml:space="preserve">First Class </v>
      </c>
      <c r="F697" s="11" t="str">
        <f>H700</f>
        <v xml:space="preserve">Periodical </v>
      </c>
      <c r="H697" s="2" t="s">
        <v>15</v>
      </c>
    </row>
    <row r="698" spans="3:10" ht="15" x14ac:dyDescent="0.3">
      <c r="C698" s="1"/>
      <c r="D698" s="5"/>
      <c r="E698" s="5"/>
      <c r="F698" s="5"/>
      <c r="H698" s="2" t="s">
        <v>94</v>
      </c>
    </row>
    <row r="699" spans="3:10" ht="15" x14ac:dyDescent="0.3">
      <c r="C699" s="1"/>
      <c r="D699" s="5"/>
      <c r="E699" s="5" t="str">
        <f>H698</f>
        <v xml:space="preserve">MAC Batch Automation Flats - Tray Based Option </v>
      </c>
      <c r="F699" s="5"/>
      <c r="H699" s="2" t="s">
        <v>17</v>
      </c>
    </row>
    <row r="700" spans="3:10" ht="15" x14ac:dyDescent="0.3">
      <c r="C700" s="1"/>
      <c r="D700" s="5"/>
      <c r="E700" s="5"/>
      <c r="F700" s="5"/>
      <c r="H700" s="2" t="s">
        <v>18</v>
      </c>
    </row>
    <row r="701" spans="3:10" ht="15" x14ac:dyDescent="0.3">
      <c r="C701" s="1"/>
      <c r="D701" s="5"/>
      <c r="E701" s="5" t="str">
        <f>H699</f>
        <v xml:space="preserve">✔MAC Batch Automation Letters </v>
      </c>
      <c r="F701" s="5"/>
      <c r="H701" s="2" t="s">
        <v>19</v>
      </c>
    </row>
    <row r="702" spans="3:10" ht="15" x14ac:dyDescent="0.3">
      <c r="C702" s="1"/>
      <c r="D702" s="5"/>
      <c r="E702" s="5"/>
      <c r="F702" s="5"/>
      <c r="H702" s="2" t="s">
        <v>20</v>
      </c>
    </row>
    <row r="703" spans="3:10" ht="15" x14ac:dyDescent="0.3">
      <c r="C703" s="1"/>
      <c r="D703" s="5"/>
      <c r="E703" s="5"/>
      <c r="F703" s="5"/>
      <c r="H703" s="2" t="s">
        <v>24</v>
      </c>
    </row>
    <row r="704" spans="3:10" ht="16.8" x14ac:dyDescent="0.3">
      <c r="C704" s="36" t="s">
        <v>22</v>
      </c>
      <c r="D704" s="36"/>
      <c r="E704" s="36"/>
      <c r="F704" s="36"/>
      <c r="H704" s="2" t="s">
        <v>28</v>
      </c>
    </row>
    <row r="705" spans="3:15" ht="15.6" x14ac:dyDescent="0.3">
      <c r="C705" s="1"/>
      <c r="D705" s="11"/>
      <c r="E705" s="5"/>
      <c r="F705" s="5"/>
      <c r="H705" s="2" t="s">
        <v>29</v>
      </c>
    </row>
    <row r="706" spans="3:15" ht="15.6" x14ac:dyDescent="0.3">
      <c r="C706" s="1"/>
      <c r="D706" s="11" t="s">
        <v>25</v>
      </c>
      <c r="E706" s="5"/>
      <c r="F706" s="5"/>
      <c r="H706" s="2" t="s">
        <v>30</v>
      </c>
      <c r="I706" s="2" t="s">
        <v>25</v>
      </c>
    </row>
    <row r="707" spans="3:15" ht="15" x14ac:dyDescent="0.3">
      <c r="C707" s="1"/>
      <c r="D707" s="5" t="str">
        <f t="shared" ref="D707:F708" si="58">I707</f>
        <v xml:space="preserve">✔Job Setup/Parameter Report </v>
      </c>
      <c r="E707" s="5" t="str">
        <f t="shared" si="58"/>
        <v xml:space="preserve">✔Manifest Summary Report </v>
      </c>
      <c r="F707" s="5" t="str">
        <f t="shared" si="58"/>
        <v xml:space="preserve">✔Manifest Report </v>
      </c>
      <c r="H707" s="2" t="s">
        <v>31</v>
      </c>
      <c r="I707" s="21" t="s">
        <v>24</v>
      </c>
      <c r="J707" s="21" t="s">
        <v>28</v>
      </c>
      <c r="K707" s="21" t="s">
        <v>29</v>
      </c>
      <c r="L707" s="21" t="s">
        <v>30</v>
      </c>
      <c r="M707" s="21" t="s">
        <v>31</v>
      </c>
      <c r="N707" s="21" t="s">
        <v>33</v>
      </c>
      <c r="O707" s="21" t="s">
        <v>34</v>
      </c>
    </row>
    <row r="708" spans="3:15" ht="15" x14ac:dyDescent="0.3">
      <c r="C708" s="1"/>
      <c r="D708" s="5" t="str">
        <f t="shared" si="58"/>
        <v xml:space="preserve">✔Keyline </v>
      </c>
      <c r="E708" s="5" t="str">
        <f t="shared" si="58"/>
        <v xml:space="preserve">✔Floating Batch </v>
      </c>
      <c r="F708" s="5" t="str">
        <f t="shared" si="58"/>
        <v xml:space="preserve">✔IM Barcoded Tray Labels </v>
      </c>
      <c r="H708" s="2" t="s">
        <v>33</v>
      </c>
      <c r="I708" s="2" t="str">
        <f>L707</f>
        <v xml:space="preserve">✔Keyline </v>
      </c>
      <c r="J708" s="2" t="str">
        <f t="shared" ref="J708:K708" si="59">M707</f>
        <v xml:space="preserve">✔Floating Batch </v>
      </c>
      <c r="K708" s="2" t="str">
        <f t="shared" si="59"/>
        <v xml:space="preserve">✔IM Barcoded Tray Labels </v>
      </c>
    </row>
    <row r="709" spans="3:15" ht="15" x14ac:dyDescent="0.3">
      <c r="C709" s="1"/>
      <c r="D709" s="5" t="str">
        <f>I709</f>
        <v xml:space="preserve">✔Origin AADC Trays </v>
      </c>
      <c r="E709" s="5"/>
      <c r="F709" s="5"/>
      <c r="H709" s="2" t="s">
        <v>34</v>
      </c>
      <c r="I709" s="2" t="str">
        <f>O707</f>
        <v xml:space="preserve">✔Origin AADC Trays </v>
      </c>
      <c r="J709" s="2">
        <f>P714</f>
        <v>0</v>
      </c>
      <c r="K709" s="2">
        <f>Q714</f>
        <v>0</v>
      </c>
    </row>
    <row r="710" spans="3:15" ht="15" x14ac:dyDescent="0.3">
      <c r="C710" s="1"/>
      <c r="D710" s="5"/>
      <c r="E710" s="5"/>
      <c r="F710" s="5"/>
      <c r="H710" s="2" t="s">
        <v>36</v>
      </c>
      <c r="I710" s="2">
        <f>R714</f>
        <v>0</v>
      </c>
      <c r="J710" s="2">
        <f>S714</f>
        <v>0</v>
      </c>
      <c r="K710" s="2">
        <f>T714</f>
        <v>0</v>
      </c>
    </row>
    <row r="711" spans="3:15" ht="15" x14ac:dyDescent="0.3">
      <c r="C711" s="1"/>
      <c r="D711" s="5"/>
      <c r="E711" s="5"/>
      <c r="F711" s="5"/>
      <c r="H711" s="2" t="s">
        <v>37</v>
      </c>
      <c r="I711" s="2">
        <f>U563</f>
        <v>0</v>
      </c>
      <c r="J711" s="2">
        <f>V563</f>
        <v>0</v>
      </c>
      <c r="K711" s="2">
        <f>W563</f>
        <v>0</v>
      </c>
    </row>
    <row r="712" spans="3:15" ht="15.6" x14ac:dyDescent="0.3">
      <c r="C712" s="1"/>
      <c r="D712" s="11"/>
      <c r="E712" s="5"/>
      <c r="F712" s="5"/>
      <c r="H712" s="2" t="s">
        <v>38</v>
      </c>
    </row>
    <row r="713" spans="3:15" ht="15.6" x14ac:dyDescent="0.3">
      <c r="C713" s="1"/>
      <c r="D713" s="5"/>
      <c r="E713" s="13"/>
      <c r="F713" s="13"/>
      <c r="H713" s="2" t="s">
        <v>40</v>
      </c>
    </row>
    <row r="714" spans="3:15" ht="15.6" x14ac:dyDescent="0.3">
      <c r="C714" s="1"/>
      <c r="D714" s="11" t="s">
        <v>35</v>
      </c>
      <c r="E714" s="5"/>
      <c r="F714" s="5"/>
      <c r="H714" s="2" t="s">
        <v>42</v>
      </c>
      <c r="I714" s="2" t="s">
        <v>35</v>
      </c>
    </row>
    <row r="715" spans="3:15" ht="15" x14ac:dyDescent="0.3">
      <c r="C715" s="1"/>
      <c r="D715" s="5" t="str">
        <f>I715</f>
        <v xml:space="preserve">✔Reduced Overflow </v>
      </c>
      <c r="E715" s="5" t="str">
        <f>J715</f>
        <v xml:space="preserve">✔5-digit\Scheme Trays </v>
      </c>
      <c r="F715" s="5" t="str">
        <f>K715</f>
        <v xml:space="preserve">✔AADC Trays </v>
      </c>
      <c r="H715" s="2" t="s">
        <v>43</v>
      </c>
      <c r="I715" s="21" t="s">
        <v>37</v>
      </c>
      <c r="J715" s="21" t="s">
        <v>38</v>
      </c>
      <c r="K715" s="21" t="s">
        <v>40</v>
      </c>
    </row>
    <row r="716" spans="3:15" ht="15" x14ac:dyDescent="0.3">
      <c r="C716" s="1"/>
      <c r="D716" s="5"/>
      <c r="E716" s="5"/>
      <c r="F716" s="5"/>
      <c r="H716" s="2" t="s">
        <v>44</v>
      </c>
      <c r="I716" s="2">
        <f>L715</f>
        <v>0</v>
      </c>
      <c r="J716" s="2">
        <f t="shared" ref="J716:K716" si="60">M715</f>
        <v>0</v>
      </c>
      <c r="K716" s="2">
        <f t="shared" si="60"/>
        <v>0</v>
      </c>
    </row>
    <row r="717" spans="3:15" ht="15" x14ac:dyDescent="0.3">
      <c r="C717" s="1"/>
      <c r="D717" s="5"/>
      <c r="E717" s="5"/>
      <c r="F717" s="5"/>
      <c r="H717" s="2" t="s">
        <v>95</v>
      </c>
      <c r="I717" s="2">
        <f>O715</f>
        <v>0</v>
      </c>
      <c r="J717" s="2">
        <f>P722</f>
        <v>0</v>
      </c>
      <c r="K717" s="2">
        <f>Q722</f>
        <v>0</v>
      </c>
    </row>
    <row r="718" spans="3:15" ht="15" x14ac:dyDescent="0.3">
      <c r="C718" s="1"/>
      <c r="D718" s="5"/>
      <c r="E718" s="5"/>
      <c r="F718" s="5"/>
      <c r="H718" s="2" t="s">
        <v>96</v>
      </c>
    </row>
    <row r="719" spans="3:15" ht="15.6" x14ac:dyDescent="0.3">
      <c r="C719" s="1"/>
      <c r="D719" s="11"/>
      <c r="E719" s="7"/>
      <c r="F719" s="7"/>
      <c r="H719" s="2" t="s">
        <v>49</v>
      </c>
    </row>
    <row r="720" spans="3:15" ht="15.6" x14ac:dyDescent="0.3">
      <c r="C720" s="1"/>
      <c r="D720" s="11" t="s">
        <v>41</v>
      </c>
      <c r="E720" s="5"/>
      <c r="F720" s="5"/>
      <c r="I720" s="2" t="s">
        <v>41</v>
      </c>
    </row>
    <row r="721" spans="3:11" ht="15" x14ac:dyDescent="0.3">
      <c r="C721" s="1"/>
      <c r="D721" s="5" t="str">
        <f>I721</f>
        <v xml:space="preserve">✔PS Form 3600-FCM </v>
      </c>
      <c r="E721" s="5"/>
      <c r="F721" s="5"/>
      <c r="I721" s="21" t="s">
        <v>43</v>
      </c>
      <c r="J721" s="2"/>
      <c r="K721" s="2"/>
    </row>
    <row r="722" spans="3:11" ht="15" x14ac:dyDescent="0.25">
      <c r="C722" s="1"/>
      <c r="D722" s="5"/>
      <c r="E722" s="5"/>
      <c r="F722" s="5"/>
    </row>
    <row r="723" spans="3:11" ht="15" x14ac:dyDescent="0.25">
      <c r="C723" s="1"/>
      <c r="D723" s="5"/>
      <c r="E723" s="5"/>
      <c r="F723" s="5"/>
    </row>
    <row r="724" spans="3:11" ht="15" x14ac:dyDescent="0.25">
      <c r="C724" s="22"/>
      <c r="D724" s="23"/>
      <c r="E724" s="23"/>
      <c r="F724" s="23"/>
    </row>
    <row r="725" spans="3:11" ht="15.6" x14ac:dyDescent="0.25">
      <c r="C725" s="1"/>
      <c r="D725" s="11" t="s">
        <v>47</v>
      </c>
      <c r="E725" s="15" t="s">
        <v>48</v>
      </c>
      <c r="F725" s="4" t="str">
        <f>LEFT(H718,16)</f>
        <v xml:space="preserve">$1,001 - $5,000 </v>
      </c>
    </row>
    <row r="726" spans="3:11" x14ac:dyDescent="0.25">
      <c r="C726" s="1"/>
      <c r="D726" s="37" t="str">
        <f>H717</f>
        <v>PC: 32-BIT WINDOWS, 64-BIT WINDOWS</v>
      </c>
      <c r="E726" s="37"/>
      <c r="F726" s="37"/>
    </row>
    <row r="727" spans="3:11" x14ac:dyDescent="0.25">
      <c r="C727" s="1"/>
      <c r="D727" s="37"/>
      <c r="E727" s="37"/>
      <c r="F727" s="37"/>
    </row>
    <row r="728" spans="3:11" ht="15.6" x14ac:dyDescent="0.25">
      <c r="C728" s="1"/>
      <c r="D728" s="5" t="s">
        <v>50</v>
      </c>
      <c r="E728" s="15" t="s">
        <v>51</v>
      </c>
      <c r="F728" s="16">
        <f>$I$2</f>
        <v>45678</v>
      </c>
    </row>
    <row r="729" spans="3:11" ht="15" x14ac:dyDescent="0.25">
      <c r="C729" s="1"/>
      <c r="D729" s="5"/>
      <c r="E729" s="5"/>
      <c r="F729" s="5"/>
    </row>
    <row r="730" spans="3:11" ht="15" x14ac:dyDescent="0.25">
      <c r="C730" s="1"/>
      <c r="D730" s="5"/>
      <c r="E730" s="5"/>
      <c r="F730" s="5"/>
    </row>
    <row r="731" spans="3:11" ht="15" x14ac:dyDescent="0.25">
      <c r="C731" s="1"/>
      <c r="D731" s="5"/>
      <c r="E731" s="5"/>
      <c r="F731" s="5"/>
    </row>
    <row r="732" spans="3:11" ht="15" x14ac:dyDescent="0.25">
      <c r="C732" s="1"/>
      <c r="D732" s="5"/>
      <c r="E732" s="5"/>
      <c r="F732" s="5"/>
    </row>
    <row r="733" spans="3:11" ht="15" x14ac:dyDescent="0.25">
      <c r="C733" s="1"/>
      <c r="D733" s="5"/>
      <c r="E733" s="5"/>
      <c r="F733" s="5"/>
    </row>
    <row r="734" spans="3:11" ht="15" x14ac:dyDescent="0.25">
      <c r="C734" s="1"/>
      <c r="D734" s="5"/>
      <c r="E734" s="5"/>
      <c r="F734" s="5"/>
    </row>
    <row r="735" spans="3:11" ht="15" x14ac:dyDescent="0.25">
      <c r="C735" s="1"/>
      <c r="D735" s="5"/>
      <c r="E735" s="5"/>
      <c r="F735" s="5"/>
    </row>
    <row r="736" spans="3:11" ht="15" x14ac:dyDescent="0.25">
      <c r="C736" s="1"/>
      <c r="D736" s="5"/>
      <c r="E736" s="5"/>
      <c r="F736" s="5"/>
    </row>
    <row r="737" spans="3:6" ht="15.6" x14ac:dyDescent="0.25">
      <c r="C737" s="1"/>
      <c r="D737" s="11"/>
      <c r="E737" s="5"/>
      <c r="F737" s="5"/>
    </row>
    <row r="738" spans="3:6" ht="15" x14ac:dyDescent="0.25">
      <c r="C738" s="1"/>
      <c r="D738" s="5"/>
      <c r="E738" s="5"/>
      <c r="F738" s="5"/>
    </row>
    <row r="739" spans="3:6" ht="15" x14ac:dyDescent="0.25">
      <c r="C739" s="1"/>
      <c r="D739" s="5"/>
      <c r="E739" s="5"/>
      <c r="F739" s="5"/>
    </row>
    <row r="740" spans="3:6" ht="15.6" x14ac:dyDescent="0.25">
      <c r="C740" s="1"/>
      <c r="D740" s="11"/>
      <c r="E740" s="5"/>
      <c r="F740" s="5"/>
    </row>
    <row r="741" spans="3:6" ht="15" x14ac:dyDescent="0.25">
      <c r="C741" s="1"/>
      <c r="D741" s="5"/>
      <c r="E741" s="5"/>
      <c r="F741" s="5"/>
    </row>
    <row r="742" spans="3:6" ht="15" x14ac:dyDescent="0.25">
      <c r="C742" s="1"/>
      <c r="D742" s="5"/>
      <c r="E742" s="5"/>
      <c r="F742" s="5"/>
    </row>
    <row r="743" spans="3:6" ht="15" x14ac:dyDescent="0.25">
      <c r="C743" s="1"/>
      <c r="D743" s="5"/>
      <c r="E743" s="5"/>
      <c r="F743" s="5"/>
    </row>
    <row r="744" spans="3:6" ht="15.6" x14ac:dyDescent="0.25">
      <c r="C744" s="1"/>
      <c r="D744" s="11"/>
      <c r="E744" s="5"/>
      <c r="F744" s="5"/>
    </row>
    <row r="745" spans="3:6" ht="15" x14ac:dyDescent="0.25">
      <c r="C745" s="1"/>
      <c r="D745" s="5"/>
      <c r="E745" s="5"/>
      <c r="F745" s="5"/>
    </row>
    <row r="746" spans="3:6" ht="15" x14ac:dyDescent="0.25">
      <c r="C746" s="1"/>
      <c r="D746" s="5"/>
      <c r="E746" s="5"/>
      <c r="F746" s="5"/>
    </row>
    <row r="747" spans="3:6" ht="15" x14ac:dyDescent="0.25">
      <c r="C747" s="1"/>
      <c r="D747" s="5"/>
      <c r="E747" s="5"/>
      <c r="F747" s="5"/>
    </row>
    <row r="748" spans="3:6" ht="15" x14ac:dyDescent="0.25">
      <c r="C748" s="1"/>
      <c r="D748" s="5"/>
      <c r="E748" s="5"/>
      <c r="F748" s="5"/>
    </row>
    <row r="749" spans="3:6" ht="15" x14ac:dyDescent="0.25">
      <c r="C749" s="14"/>
      <c r="D749" s="5"/>
      <c r="E749" s="5"/>
      <c r="F749" s="5"/>
    </row>
    <row r="750" spans="3:6" ht="15.6" x14ac:dyDescent="0.25">
      <c r="C750" s="1"/>
      <c r="D750" s="11"/>
      <c r="E750" s="15"/>
      <c r="F750" s="4"/>
    </row>
    <row r="751" spans="3:6" ht="15" customHeight="1" x14ac:dyDescent="0.25">
      <c r="C751" s="1"/>
      <c r="D751" s="25"/>
      <c r="E751" s="25"/>
      <c r="F751" s="25"/>
    </row>
    <row r="752" spans="3:6" ht="15" customHeight="1" x14ac:dyDescent="0.25">
      <c r="C752" s="1"/>
      <c r="D752" s="25"/>
      <c r="E752" s="25"/>
      <c r="F752" s="25"/>
    </row>
    <row r="753" spans="3:10" ht="15.6" x14ac:dyDescent="0.25">
      <c r="C753" s="1"/>
      <c r="D753" s="5"/>
      <c r="E753" s="15"/>
      <c r="F753" s="16"/>
    </row>
    <row r="754" spans="3:10" ht="15" x14ac:dyDescent="0.25">
      <c r="C754" s="1"/>
      <c r="D754" s="5"/>
      <c r="E754" s="18"/>
      <c r="F754" s="19"/>
    </row>
    <row r="755" spans="3:10" ht="15" x14ac:dyDescent="0.25">
      <c r="C755" s="5"/>
      <c r="D755" s="18"/>
      <c r="E755" s="19"/>
      <c r="F755" s="20"/>
      <c r="G755">
        <f>616-541+1</f>
        <v>76</v>
      </c>
    </row>
    <row r="756" spans="3:10" x14ac:dyDescent="0.25">
      <c r="C756" s="1"/>
      <c r="D756" s="1"/>
      <c r="E756" s="1"/>
      <c r="F756" s="1"/>
    </row>
    <row r="757" spans="3:10" ht="16.8" x14ac:dyDescent="0.25">
      <c r="C757" s="39" t="s">
        <v>2</v>
      </c>
      <c r="D757" s="39"/>
      <c r="E757" s="39"/>
      <c r="F757" s="39"/>
    </row>
    <row r="758" spans="3:10" ht="16.8" x14ac:dyDescent="0.25">
      <c r="C758" s="40" t="s">
        <v>3</v>
      </c>
      <c r="D758" s="40"/>
      <c r="E758" s="40"/>
      <c r="F758" s="40"/>
    </row>
    <row r="759" spans="3:10" x14ac:dyDescent="0.25">
      <c r="C759" s="1"/>
      <c r="D759" s="7"/>
      <c r="E759" s="7"/>
      <c r="F759" s="7"/>
    </row>
    <row r="760" spans="3:10" ht="15.6" x14ac:dyDescent="0.3">
      <c r="C760" s="41" t="str">
        <f t="shared" ref="C760:C769" si="61">J760</f>
        <v xml:space="preserve">Company Name:    FORMAX  </v>
      </c>
      <c r="D760" s="41"/>
      <c r="E760" s="41"/>
      <c r="F760" s="41"/>
      <c r="J760" s="2" t="s">
        <v>97</v>
      </c>
    </row>
    <row r="761" spans="3:10" ht="15.6" x14ac:dyDescent="0.3">
      <c r="C761" s="41" t="str">
        <f t="shared" si="61"/>
        <v xml:space="preserve">Product Name:    MAILDOC US SORT  </v>
      </c>
      <c r="D761" s="41"/>
      <c r="E761" s="41"/>
      <c r="F761" s="41"/>
      <c r="J761" s="2" t="s">
        <v>98</v>
      </c>
    </row>
    <row r="762" spans="3:10" ht="15.6" x14ac:dyDescent="0.3">
      <c r="C762" s="41" t="str">
        <f t="shared" si="61"/>
        <v xml:space="preserve">Product Version:    4.0S  </v>
      </c>
      <c r="D762" s="41"/>
      <c r="E762" s="41"/>
      <c r="F762" s="41"/>
      <c r="J762" s="2" t="s">
        <v>87</v>
      </c>
    </row>
    <row r="763" spans="3:10" ht="15" x14ac:dyDescent="0.3">
      <c r="C763" s="38" t="str">
        <f t="shared" si="61"/>
        <v xml:space="preserve">Sales Contact:    Ryan Lindsay </v>
      </c>
      <c r="D763" s="38"/>
      <c r="E763" s="38"/>
      <c r="F763" s="38"/>
      <c r="J763" s="2" t="s">
        <v>99</v>
      </c>
    </row>
    <row r="764" spans="3:10" ht="15" x14ac:dyDescent="0.3">
      <c r="C764" s="38" t="str">
        <f t="shared" si="61"/>
        <v xml:space="preserve">Address:    1 Education Way </v>
      </c>
      <c r="D764" s="38"/>
      <c r="E764" s="38"/>
      <c r="F764" s="38"/>
      <c r="J764" s="2" t="s">
        <v>100</v>
      </c>
    </row>
    <row r="765" spans="3:10" ht="15" x14ac:dyDescent="0.3">
      <c r="C765" s="38" t="str">
        <f t="shared" si="61"/>
        <v>City State Zip:    Dover NH  03820-5815</v>
      </c>
      <c r="D765" s="38"/>
      <c r="E765" s="38"/>
      <c r="F765" s="38"/>
      <c r="J765" s="28" t="s">
        <v>144</v>
      </c>
    </row>
    <row r="766" spans="3:10" ht="15" x14ac:dyDescent="0.3">
      <c r="C766" s="38" t="str">
        <f t="shared" si="61"/>
        <v xml:space="preserve">Phone:    (603) 749-5807 </v>
      </c>
      <c r="D766" s="38"/>
      <c r="E766" s="38"/>
      <c r="F766" s="38"/>
      <c r="J766" s="2" t="s">
        <v>101</v>
      </c>
    </row>
    <row r="767" spans="3:10" ht="15" x14ac:dyDescent="0.3">
      <c r="C767" s="38" t="str">
        <f t="shared" si="61"/>
        <v xml:space="preserve">Fax:    (603) 743-6366 </v>
      </c>
      <c r="D767" s="38"/>
      <c r="E767" s="38"/>
      <c r="F767" s="38"/>
      <c r="J767" s="2" t="s">
        <v>102</v>
      </c>
    </row>
    <row r="768" spans="3:10" ht="15" x14ac:dyDescent="0.3">
      <c r="C768" s="38" t="str">
        <f t="shared" si="61"/>
        <v xml:space="preserve">Email:    trlindsay@formax.com </v>
      </c>
      <c r="D768" s="38"/>
      <c r="E768" s="38"/>
      <c r="F768" s="38"/>
      <c r="J768" s="2" t="s">
        <v>103</v>
      </c>
    </row>
    <row r="769" spans="3:15" ht="15" x14ac:dyDescent="0.3">
      <c r="C769" s="38" t="str">
        <f t="shared" si="61"/>
        <v xml:space="preserve">Web:    http://www.formax.com </v>
      </c>
      <c r="D769" s="38"/>
      <c r="E769" s="38"/>
      <c r="F769" s="38"/>
      <c r="J769" s="2" t="s">
        <v>104</v>
      </c>
    </row>
    <row r="770" spans="3:15" x14ac:dyDescent="0.25">
      <c r="C770" s="1"/>
      <c r="D770" s="7"/>
      <c r="E770" s="7"/>
      <c r="F770" s="7"/>
    </row>
    <row r="771" spans="3:15" ht="16.8" x14ac:dyDescent="0.25">
      <c r="C771" s="36" t="s">
        <v>13</v>
      </c>
      <c r="D771" s="36"/>
      <c r="E771" s="36"/>
      <c r="F771" s="36"/>
    </row>
    <row r="772" spans="3:15" ht="15.6" x14ac:dyDescent="0.3">
      <c r="C772" s="1"/>
      <c r="D772" s="11"/>
      <c r="E772" s="11"/>
      <c r="F772" s="11"/>
      <c r="H772" s="2" t="s">
        <v>14</v>
      </c>
    </row>
    <row r="773" spans="3:15" ht="15.6" x14ac:dyDescent="0.3">
      <c r="C773" s="1"/>
      <c r="D773" s="11" t="str">
        <f>H772</f>
        <v xml:space="preserve">Standard Mail </v>
      </c>
      <c r="E773" s="11" t="str">
        <f>H773</f>
        <v xml:space="preserve">First Class </v>
      </c>
      <c r="F773" s="11" t="str">
        <f>H776</f>
        <v xml:space="preserve">Periodical </v>
      </c>
      <c r="H773" s="2" t="s">
        <v>15</v>
      </c>
    </row>
    <row r="774" spans="3:15" ht="15" x14ac:dyDescent="0.3">
      <c r="C774" s="1"/>
      <c r="D774" s="5"/>
      <c r="E774" s="5"/>
      <c r="F774" s="5"/>
      <c r="H774" s="2" t="s">
        <v>94</v>
      </c>
    </row>
    <row r="775" spans="3:15" ht="15" x14ac:dyDescent="0.3">
      <c r="C775" s="1"/>
      <c r="D775" s="5"/>
      <c r="E775" s="5" t="str">
        <f>H774</f>
        <v xml:space="preserve">MAC Batch Automation Flats - Tray Based Option </v>
      </c>
      <c r="F775" s="5"/>
      <c r="H775" s="2" t="s">
        <v>17</v>
      </c>
    </row>
    <row r="776" spans="3:15" ht="15" x14ac:dyDescent="0.3">
      <c r="C776" s="1"/>
      <c r="D776" s="5"/>
      <c r="E776" s="5"/>
      <c r="F776" s="5"/>
      <c r="H776" s="2" t="s">
        <v>18</v>
      </c>
    </row>
    <row r="777" spans="3:15" ht="15" x14ac:dyDescent="0.3">
      <c r="C777" s="1"/>
      <c r="D777" s="5"/>
      <c r="E777" s="5" t="str">
        <f>H775</f>
        <v xml:space="preserve">✔MAC Batch Automation Letters </v>
      </c>
      <c r="F777" s="5"/>
      <c r="H777" s="2" t="s">
        <v>19</v>
      </c>
    </row>
    <row r="778" spans="3:15" ht="15" x14ac:dyDescent="0.3">
      <c r="C778" s="1"/>
      <c r="D778" s="5"/>
      <c r="E778" s="5"/>
      <c r="F778" s="5"/>
      <c r="H778" s="2" t="s">
        <v>20</v>
      </c>
    </row>
    <row r="779" spans="3:15" ht="15" x14ac:dyDescent="0.3">
      <c r="C779" s="1"/>
      <c r="D779" s="5"/>
      <c r="E779" s="5"/>
      <c r="F779" s="5"/>
      <c r="H779" s="2" t="s">
        <v>24</v>
      </c>
    </row>
    <row r="780" spans="3:15" ht="16.8" x14ac:dyDescent="0.3">
      <c r="C780" s="36" t="s">
        <v>22</v>
      </c>
      <c r="D780" s="36"/>
      <c r="E780" s="36"/>
      <c r="F780" s="36"/>
      <c r="H780" s="2" t="s">
        <v>28</v>
      </c>
    </row>
    <row r="781" spans="3:15" ht="15.6" x14ac:dyDescent="0.3">
      <c r="C781" s="1"/>
      <c r="D781" s="11"/>
      <c r="E781" s="5"/>
      <c r="F781" s="5"/>
      <c r="H781" s="2" t="s">
        <v>29</v>
      </c>
    </row>
    <row r="782" spans="3:15" ht="15.6" x14ac:dyDescent="0.3">
      <c r="C782" s="1"/>
      <c r="D782" s="11" t="s">
        <v>25</v>
      </c>
      <c r="E782" s="5"/>
      <c r="F782" s="5"/>
      <c r="H782" s="2" t="s">
        <v>30</v>
      </c>
      <c r="I782" s="2" t="s">
        <v>25</v>
      </c>
    </row>
    <row r="783" spans="3:15" ht="15" x14ac:dyDescent="0.3">
      <c r="C783" s="1"/>
      <c r="D783" s="5" t="str">
        <f t="shared" ref="D783:F784" si="62">I783</f>
        <v xml:space="preserve">✔Job Setup/Parameter Report </v>
      </c>
      <c r="E783" s="5" t="str">
        <f t="shared" si="62"/>
        <v xml:space="preserve">✔Manifest Summary Report </v>
      </c>
      <c r="F783" s="5" t="str">
        <f t="shared" si="62"/>
        <v xml:space="preserve">✔Manifest Report </v>
      </c>
      <c r="H783" s="2" t="s">
        <v>31</v>
      </c>
      <c r="I783" s="21" t="s">
        <v>24</v>
      </c>
      <c r="J783" s="21" t="s">
        <v>28</v>
      </c>
      <c r="K783" s="21" t="s">
        <v>29</v>
      </c>
      <c r="L783" s="21" t="s">
        <v>30</v>
      </c>
      <c r="M783" s="21" t="s">
        <v>31</v>
      </c>
      <c r="N783" s="21" t="s">
        <v>33</v>
      </c>
      <c r="O783" s="21" t="s">
        <v>34</v>
      </c>
    </row>
    <row r="784" spans="3:15" ht="15" x14ac:dyDescent="0.3">
      <c r="C784" s="1"/>
      <c r="D784" s="5" t="str">
        <f t="shared" si="62"/>
        <v xml:space="preserve">✔Keyline </v>
      </c>
      <c r="E784" s="5" t="str">
        <f t="shared" si="62"/>
        <v xml:space="preserve">✔Floating Batch </v>
      </c>
      <c r="F784" s="5" t="str">
        <f t="shared" si="62"/>
        <v xml:space="preserve">✔IM Barcoded Tray Labels </v>
      </c>
      <c r="H784" s="2" t="s">
        <v>33</v>
      </c>
      <c r="I784" s="2" t="str">
        <f>L783</f>
        <v xml:space="preserve">✔Keyline </v>
      </c>
      <c r="J784" s="2" t="str">
        <f t="shared" ref="J784:K784" si="63">M783</f>
        <v xml:space="preserve">✔Floating Batch </v>
      </c>
      <c r="K784" s="2" t="str">
        <f t="shared" si="63"/>
        <v xml:space="preserve">✔IM Barcoded Tray Labels </v>
      </c>
    </row>
    <row r="785" spans="3:11" ht="15" x14ac:dyDescent="0.3">
      <c r="C785" s="1"/>
      <c r="D785" s="5" t="str">
        <f>I785</f>
        <v xml:space="preserve">✔Origin AADC Trays </v>
      </c>
      <c r="E785" s="5"/>
      <c r="F785" s="5"/>
      <c r="H785" s="2" t="s">
        <v>34</v>
      </c>
      <c r="I785" s="2" t="str">
        <f>O783</f>
        <v xml:space="preserve">✔Origin AADC Trays </v>
      </c>
      <c r="J785" s="2">
        <f>P791</f>
        <v>0</v>
      </c>
      <c r="K785" s="2">
        <f>Q791</f>
        <v>0</v>
      </c>
    </row>
    <row r="786" spans="3:11" ht="15" x14ac:dyDescent="0.3">
      <c r="C786" s="1"/>
      <c r="D786" s="5"/>
      <c r="E786" s="5"/>
      <c r="F786" s="5"/>
      <c r="H786" s="2" t="s">
        <v>36</v>
      </c>
      <c r="I786" s="2">
        <f>R791</f>
        <v>0</v>
      </c>
      <c r="J786" s="2">
        <f>S791</f>
        <v>0</v>
      </c>
      <c r="K786" s="2">
        <f>T791</f>
        <v>0</v>
      </c>
    </row>
    <row r="787" spans="3:11" ht="15" x14ac:dyDescent="0.3">
      <c r="C787" s="1"/>
      <c r="D787" s="5"/>
      <c r="E787" s="5"/>
      <c r="F787" s="5"/>
      <c r="H787" s="2" t="s">
        <v>37</v>
      </c>
      <c r="I787" s="2">
        <f>U715</f>
        <v>0</v>
      </c>
      <c r="J787" s="2">
        <f>V715</f>
        <v>0</v>
      </c>
      <c r="K787" s="2">
        <f>W715</f>
        <v>0</v>
      </c>
    </row>
    <row r="788" spans="3:11" ht="15.6" x14ac:dyDescent="0.3">
      <c r="C788" s="1"/>
      <c r="D788" s="11"/>
      <c r="E788" s="5"/>
      <c r="F788" s="5"/>
      <c r="H788" s="2" t="s">
        <v>38</v>
      </c>
    </row>
    <row r="789" spans="3:11" ht="15.6" x14ac:dyDescent="0.3">
      <c r="C789" s="1"/>
      <c r="D789" s="5"/>
      <c r="E789" s="13"/>
      <c r="F789" s="13"/>
      <c r="H789" s="2" t="s">
        <v>40</v>
      </c>
    </row>
    <row r="790" spans="3:11" ht="15.6" x14ac:dyDescent="0.3">
      <c r="C790" s="1"/>
      <c r="D790" s="11" t="s">
        <v>35</v>
      </c>
      <c r="E790" s="5"/>
      <c r="F790" s="5"/>
      <c r="H790" s="2" t="s">
        <v>42</v>
      </c>
      <c r="I790" s="2" t="s">
        <v>35</v>
      </c>
    </row>
    <row r="791" spans="3:11" ht="15" x14ac:dyDescent="0.3">
      <c r="C791" s="1"/>
      <c r="D791" s="5" t="str">
        <f>I791</f>
        <v xml:space="preserve">✔Reduced Overflow </v>
      </c>
      <c r="E791" s="5" t="str">
        <f>J791</f>
        <v xml:space="preserve">✔5-digit\Scheme Trays </v>
      </c>
      <c r="F791" s="5" t="str">
        <f>K791</f>
        <v xml:space="preserve">✔AADC Trays </v>
      </c>
      <c r="H791" s="2" t="s">
        <v>43</v>
      </c>
      <c r="I791" s="21" t="s">
        <v>37</v>
      </c>
      <c r="J791" s="21" t="s">
        <v>38</v>
      </c>
      <c r="K791" s="21" t="s">
        <v>40</v>
      </c>
    </row>
    <row r="792" spans="3:11" ht="15" x14ac:dyDescent="0.3">
      <c r="C792" s="1"/>
      <c r="D792" s="5"/>
      <c r="E792" s="5"/>
      <c r="F792" s="5"/>
      <c r="H792" s="2" t="s">
        <v>44</v>
      </c>
      <c r="I792" s="2">
        <f>L791</f>
        <v>0</v>
      </c>
      <c r="J792" s="2">
        <f t="shared" ref="J792:K792" si="64">M791</f>
        <v>0</v>
      </c>
      <c r="K792" s="2">
        <f t="shared" si="64"/>
        <v>0</v>
      </c>
    </row>
    <row r="793" spans="3:11" ht="15" x14ac:dyDescent="0.3">
      <c r="C793" s="1"/>
      <c r="D793" s="5"/>
      <c r="E793" s="5"/>
      <c r="F793" s="5"/>
      <c r="H793" s="2" t="s">
        <v>95</v>
      </c>
      <c r="I793" s="2">
        <f>O791</f>
        <v>0</v>
      </c>
      <c r="J793" s="2">
        <f>P799</f>
        <v>0</v>
      </c>
      <c r="K793" s="2">
        <f>Q799</f>
        <v>0</v>
      </c>
    </row>
    <row r="794" spans="3:11" ht="15" x14ac:dyDescent="0.3">
      <c r="C794" s="1"/>
      <c r="D794" s="5"/>
      <c r="E794" s="5"/>
      <c r="F794" s="5"/>
      <c r="H794" s="2" t="s">
        <v>105</v>
      </c>
    </row>
    <row r="795" spans="3:11" ht="15.6" x14ac:dyDescent="0.3">
      <c r="C795" s="1"/>
      <c r="D795" s="11"/>
      <c r="E795" s="7"/>
      <c r="F795" s="7"/>
      <c r="H795" s="2" t="s">
        <v>49</v>
      </c>
    </row>
    <row r="796" spans="3:11" ht="15.6" x14ac:dyDescent="0.3">
      <c r="C796" s="1"/>
      <c r="D796" s="11" t="s">
        <v>41</v>
      </c>
      <c r="E796" s="5"/>
      <c r="F796" s="5"/>
      <c r="I796" s="2" t="s">
        <v>41</v>
      </c>
    </row>
    <row r="797" spans="3:11" ht="15" x14ac:dyDescent="0.3">
      <c r="C797" s="1"/>
      <c r="D797" s="5" t="str">
        <f>I797</f>
        <v xml:space="preserve">✔PS Form 3600-FCM </v>
      </c>
      <c r="E797" s="5"/>
      <c r="F797" s="5"/>
      <c r="I797" s="21" t="s">
        <v>43</v>
      </c>
      <c r="J797" s="2"/>
      <c r="K797" s="2"/>
    </row>
    <row r="798" spans="3:11" ht="15" x14ac:dyDescent="0.25">
      <c r="C798" s="1"/>
      <c r="D798" s="5"/>
      <c r="E798" s="5"/>
      <c r="F798" s="5"/>
    </row>
    <row r="799" spans="3:11" ht="15" x14ac:dyDescent="0.25">
      <c r="C799" s="1"/>
      <c r="D799" s="5"/>
      <c r="E799" s="5"/>
      <c r="F799" s="5"/>
    </row>
    <row r="800" spans="3:11" ht="15" x14ac:dyDescent="0.25">
      <c r="C800" s="22"/>
      <c r="D800" s="23"/>
      <c r="E800" s="23"/>
      <c r="F800" s="23"/>
    </row>
    <row r="801" spans="3:6" ht="15.6" x14ac:dyDescent="0.25">
      <c r="C801" s="1"/>
      <c r="D801" s="11" t="s">
        <v>47</v>
      </c>
      <c r="E801" s="15" t="s">
        <v>48</v>
      </c>
      <c r="F801" s="4" t="str">
        <f>LEFT(H794,16)</f>
        <v xml:space="preserve">$1,001 - $5,000 </v>
      </c>
    </row>
    <row r="802" spans="3:6" x14ac:dyDescent="0.25">
      <c r="C802" s="1"/>
      <c r="D802" s="37" t="str">
        <f>H793</f>
        <v>PC: 32-BIT WINDOWS, 64-BIT WINDOWS</v>
      </c>
      <c r="E802" s="37"/>
      <c r="F802" s="37"/>
    </row>
    <row r="803" spans="3:6" x14ac:dyDescent="0.25">
      <c r="C803" s="1"/>
      <c r="D803" s="37"/>
      <c r="E803" s="37"/>
      <c r="F803" s="37"/>
    </row>
    <row r="804" spans="3:6" ht="15.6" x14ac:dyDescent="0.25">
      <c r="C804" s="1"/>
      <c r="D804" s="5" t="s">
        <v>50</v>
      </c>
      <c r="E804" s="15" t="s">
        <v>51</v>
      </c>
      <c r="F804" s="16">
        <f>$I$2</f>
        <v>45678</v>
      </c>
    </row>
    <row r="805" spans="3:6" ht="15" x14ac:dyDescent="0.25">
      <c r="C805" s="1"/>
      <c r="D805" s="5"/>
      <c r="E805" s="5"/>
      <c r="F805" s="5"/>
    </row>
    <row r="806" spans="3:6" ht="15" x14ac:dyDescent="0.25">
      <c r="C806" s="1"/>
      <c r="D806" s="5"/>
      <c r="E806" s="5"/>
      <c r="F806" s="5"/>
    </row>
    <row r="807" spans="3:6" ht="15" x14ac:dyDescent="0.25">
      <c r="C807" s="1"/>
      <c r="D807" s="5"/>
      <c r="E807" s="5"/>
      <c r="F807" s="5"/>
    </row>
    <row r="808" spans="3:6" ht="15.6" x14ac:dyDescent="0.25">
      <c r="C808" s="1"/>
      <c r="D808" s="11"/>
      <c r="E808" s="5"/>
      <c r="F808" s="5"/>
    </row>
    <row r="809" spans="3:6" ht="15" x14ac:dyDescent="0.25">
      <c r="C809" s="1"/>
      <c r="D809" s="5"/>
      <c r="E809" s="5"/>
      <c r="F809" s="5"/>
    </row>
    <row r="810" spans="3:6" ht="15" x14ac:dyDescent="0.25">
      <c r="C810" s="1"/>
      <c r="D810" s="5"/>
      <c r="E810" s="5"/>
      <c r="F810" s="5"/>
    </row>
    <row r="811" spans="3:6" ht="15" x14ac:dyDescent="0.25">
      <c r="C811" s="1"/>
      <c r="D811" s="5"/>
      <c r="E811" s="5"/>
      <c r="F811" s="5"/>
    </row>
    <row r="812" spans="3:6" ht="15" x14ac:dyDescent="0.25">
      <c r="C812" s="1"/>
      <c r="D812" s="5"/>
      <c r="E812" s="5"/>
      <c r="F812" s="5"/>
    </row>
    <row r="813" spans="3:6" ht="15.6" x14ac:dyDescent="0.25">
      <c r="C813" s="1"/>
      <c r="D813" s="11"/>
      <c r="E813" s="5"/>
      <c r="F813" s="5"/>
    </row>
    <row r="814" spans="3:6" ht="15" x14ac:dyDescent="0.25">
      <c r="C814" s="1"/>
      <c r="D814" s="5"/>
      <c r="E814" s="5"/>
      <c r="F814" s="5"/>
    </row>
    <row r="815" spans="3:6" ht="15" x14ac:dyDescent="0.25">
      <c r="C815" s="1"/>
      <c r="D815" s="5"/>
      <c r="E815" s="5"/>
      <c r="F815" s="5"/>
    </row>
    <row r="816" spans="3:6" ht="15.6" x14ac:dyDescent="0.25">
      <c r="C816" s="1"/>
      <c r="D816" s="11"/>
      <c r="E816" s="5"/>
      <c r="F816" s="5"/>
    </row>
    <row r="817" spans="3:7" ht="15" x14ac:dyDescent="0.25">
      <c r="C817" s="1"/>
      <c r="D817" s="5"/>
      <c r="E817" s="5"/>
      <c r="F817" s="5"/>
    </row>
    <row r="818" spans="3:7" ht="15" x14ac:dyDescent="0.25">
      <c r="C818" s="1"/>
      <c r="D818" s="5"/>
      <c r="E818" s="5"/>
      <c r="F818" s="5"/>
    </row>
    <row r="819" spans="3:7" ht="15" x14ac:dyDescent="0.25">
      <c r="C819" s="1"/>
      <c r="D819" s="5"/>
      <c r="E819" s="5"/>
      <c r="F819" s="5"/>
    </row>
    <row r="820" spans="3:7" ht="15.6" x14ac:dyDescent="0.25">
      <c r="C820" s="1"/>
      <c r="D820" s="11"/>
      <c r="E820" s="5"/>
      <c r="F820" s="5"/>
    </row>
    <row r="821" spans="3:7" ht="15" x14ac:dyDescent="0.25">
      <c r="C821" s="1"/>
      <c r="D821" s="5"/>
      <c r="E821" s="5"/>
      <c r="F821" s="5"/>
    </row>
    <row r="822" spans="3:7" ht="15" x14ac:dyDescent="0.25">
      <c r="C822" s="1"/>
      <c r="D822" s="5"/>
      <c r="E822" s="5"/>
      <c r="F822" s="5"/>
    </row>
    <row r="823" spans="3:7" ht="15" x14ac:dyDescent="0.25">
      <c r="C823" s="1"/>
      <c r="D823" s="5"/>
      <c r="E823" s="5"/>
      <c r="F823" s="5"/>
    </row>
    <row r="824" spans="3:7" ht="15" x14ac:dyDescent="0.25">
      <c r="C824" s="1"/>
      <c r="D824" s="5"/>
      <c r="E824" s="5"/>
      <c r="F824" s="5"/>
    </row>
    <row r="825" spans="3:7" ht="15" x14ac:dyDescent="0.25">
      <c r="C825" s="14"/>
      <c r="D825" s="5"/>
      <c r="E825" s="5"/>
      <c r="F825" s="5"/>
    </row>
    <row r="826" spans="3:7" ht="15.6" x14ac:dyDescent="0.25">
      <c r="C826" s="1"/>
      <c r="D826" s="11"/>
      <c r="E826" s="15"/>
      <c r="F826" s="4"/>
    </row>
    <row r="827" spans="3:7" ht="15" customHeight="1" x14ac:dyDescent="0.25">
      <c r="C827" s="1"/>
      <c r="D827" s="25"/>
      <c r="E827" s="25"/>
      <c r="F827" s="25"/>
    </row>
    <row r="828" spans="3:7" ht="15" customHeight="1" x14ac:dyDescent="0.25">
      <c r="C828" s="1"/>
      <c r="D828" s="25"/>
      <c r="E828" s="25"/>
      <c r="F828" s="25"/>
    </row>
    <row r="829" spans="3:7" ht="15.6" x14ac:dyDescent="0.25">
      <c r="C829" s="1"/>
      <c r="D829" s="5"/>
      <c r="E829" s="15"/>
      <c r="F829" s="16"/>
    </row>
    <row r="830" spans="3:7" ht="15" x14ac:dyDescent="0.25">
      <c r="C830" s="1"/>
      <c r="D830" s="5"/>
      <c r="E830" s="18"/>
      <c r="F830" s="19"/>
    </row>
    <row r="831" spans="3:7" ht="15" x14ac:dyDescent="0.25">
      <c r="C831" s="5"/>
      <c r="D831" s="18"/>
      <c r="E831" s="19"/>
      <c r="F831" s="20"/>
      <c r="G831">
        <f>693-618+1</f>
        <v>76</v>
      </c>
    </row>
    <row r="832" spans="3:7" x14ac:dyDescent="0.25">
      <c r="C832" s="1"/>
      <c r="D832" s="1"/>
      <c r="E832" s="1"/>
      <c r="F832" s="1"/>
    </row>
    <row r="833" spans="3:10" ht="16.8" x14ac:dyDescent="0.25">
      <c r="C833" s="39" t="s">
        <v>2</v>
      </c>
      <c r="D833" s="39"/>
      <c r="E833" s="39"/>
      <c r="F833" s="39"/>
    </row>
    <row r="834" spans="3:10" ht="16.8" x14ac:dyDescent="0.25">
      <c r="C834" s="40" t="s">
        <v>3</v>
      </c>
      <c r="D834" s="40"/>
      <c r="E834" s="40"/>
      <c r="F834" s="40"/>
    </row>
    <row r="835" spans="3:10" x14ac:dyDescent="0.25">
      <c r="C835" s="1"/>
      <c r="D835" s="7"/>
      <c r="E835" s="7"/>
      <c r="F835" s="7"/>
    </row>
    <row r="836" spans="3:10" ht="15.6" x14ac:dyDescent="0.3">
      <c r="C836" s="41" t="str">
        <f t="shared" ref="C836:C845" si="65">J836</f>
        <v xml:space="preserve">Company Name:    P.E.R. SOFTWARE  </v>
      </c>
      <c r="D836" s="41"/>
      <c r="E836" s="41"/>
      <c r="F836" s="41"/>
      <c r="J836" s="2" t="s">
        <v>106</v>
      </c>
    </row>
    <row r="837" spans="3:10" ht="15.6" x14ac:dyDescent="0.3">
      <c r="C837" s="41" t="str">
        <f t="shared" si="65"/>
        <v xml:space="preserve">Product Name:    HYPER/SORT  </v>
      </c>
      <c r="D837" s="41"/>
      <c r="E837" s="41"/>
      <c r="F837" s="41"/>
      <c r="J837" s="2" t="s">
        <v>107</v>
      </c>
    </row>
    <row r="838" spans="3:10" ht="15.6" x14ac:dyDescent="0.3">
      <c r="C838" s="41" t="str">
        <f t="shared" si="65"/>
        <v xml:space="preserve">Product Version:    1.13.00.S  </v>
      </c>
      <c r="D838" s="41"/>
      <c r="E838" s="41"/>
      <c r="F838" s="41"/>
      <c r="J838" s="2" t="s">
        <v>108</v>
      </c>
    </row>
    <row r="839" spans="3:10" ht="15" x14ac:dyDescent="0.3">
      <c r="C839" s="38" t="str">
        <f t="shared" si="65"/>
        <v xml:space="preserve">Sales Contact:    Mr. Lynn Outlaw </v>
      </c>
      <c r="D839" s="38"/>
      <c r="E839" s="38"/>
      <c r="F839" s="38"/>
      <c r="J839" s="2" t="s">
        <v>109</v>
      </c>
    </row>
    <row r="840" spans="3:10" ht="15" x14ac:dyDescent="0.3">
      <c r="C840" s="38" t="str">
        <f t="shared" si="65"/>
        <v xml:space="preserve">Address:    211 Waterford Square, PO Box 1156 </v>
      </c>
      <c r="D840" s="38"/>
      <c r="E840" s="38"/>
      <c r="F840" s="38"/>
      <c r="J840" s="28" t="s">
        <v>147</v>
      </c>
    </row>
    <row r="841" spans="3:10" ht="15" x14ac:dyDescent="0.3">
      <c r="C841" s="38" t="str">
        <f t="shared" si="65"/>
        <v>City State Zip:    Madison MS  39130-1156</v>
      </c>
      <c r="D841" s="38"/>
      <c r="E841" s="38"/>
      <c r="F841" s="38"/>
      <c r="J841" s="2" t="s">
        <v>145</v>
      </c>
    </row>
    <row r="842" spans="3:10" ht="15" x14ac:dyDescent="0.3">
      <c r="C842" s="38" t="str">
        <f t="shared" si="65"/>
        <v xml:space="preserve">Phone:    (307) 772-0838 </v>
      </c>
      <c r="D842" s="38"/>
      <c r="E842" s="38"/>
      <c r="F842" s="38"/>
      <c r="J842" s="2" t="s">
        <v>110</v>
      </c>
    </row>
    <row r="843" spans="3:10" ht="15" x14ac:dyDescent="0.3">
      <c r="C843" s="38" t="str">
        <f t="shared" si="65"/>
        <v xml:space="preserve">Fax:    (601) 856-9432 </v>
      </c>
      <c r="D843" s="38"/>
      <c r="E843" s="38"/>
      <c r="F843" s="38"/>
      <c r="J843" s="2" t="s">
        <v>111</v>
      </c>
    </row>
    <row r="844" spans="3:10" ht="15" x14ac:dyDescent="0.3">
      <c r="C844" s="38" t="str">
        <f t="shared" si="65"/>
        <v xml:space="preserve">Email:    software@worksright.com </v>
      </c>
      <c r="D844" s="38"/>
      <c r="E844" s="38"/>
      <c r="F844" s="38"/>
      <c r="J844" s="2" t="s">
        <v>112</v>
      </c>
    </row>
    <row r="845" spans="3:10" ht="15" x14ac:dyDescent="0.3">
      <c r="C845" s="38" t="str">
        <f t="shared" si="65"/>
        <v xml:space="preserve">Web:    worksright.com </v>
      </c>
      <c r="D845" s="38"/>
      <c r="E845" s="38"/>
      <c r="F845" s="38"/>
      <c r="J845" s="2" t="s">
        <v>113</v>
      </c>
    </row>
    <row r="846" spans="3:10" x14ac:dyDescent="0.25">
      <c r="C846" s="1"/>
      <c r="D846" s="7"/>
      <c r="E846" s="7"/>
      <c r="F846" s="7"/>
    </row>
    <row r="847" spans="3:10" ht="16.8" x14ac:dyDescent="0.25">
      <c r="C847" s="36" t="s">
        <v>13</v>
      </c>
      <c r="D847" s="36"/>
      <c r="E847" s="36"/>
      <c r="F847" s="36"/>
    </row>
    <row r="848" spans="3:10" ht="15.6" x14ac:dyDescent="0.3">
      <c r="C848" s="1"/>
      <c r="D848" s="11"/>
      <c r="E848" s="11"/>
      <c r="F848" s="11"/>
      <c r="H848" s="2" t="s">
        <v>14</v>
      </c>
    </row>
    <row r="849" spans="3:17" ht="15.6" x14ac:dyDescent="0.3">
      <c r="C849" s="1"/>
      <c r="D849" s="11" t="str">
        <f>H848</f>
        <v xml:space="preserve">Standard Mail </v>
      </c>
      <c r="E849" s="11" t="str">
        <f>H849</f>
        <v xml:space="preserve">First Class </v>
      </c>
      <c r="F849" s="11" t="str">
        <f>H852</f>
        <v xml:space="preserve">Periodical </v>
      </c>
      <c r="H849" s="2" t="s">
        <v>15</v>
      </c>
    </row>
    <row r="850" spans="3:17" ht="15" x14ac:dyDescent="0.3">
      <c r="C850" s="1"/>
      <c r="D850" s="5"/>
      <c r="E850" s="5"/>
      <c r="F850" s="5"/>
      <c r="H850" s="2" t="s">
        <v>16</v>
      </c>
    </row>
    <row r="851" spans="3:17" ht="15" x14ac:dyDescent="0.3">
      <c r="C851" s="1"/>
      <c r="D851" s="5"/>
      <c r="E851" s="5" t="str">
        <f>H850</f>
        <v xml:space="preserve">✔MAC Batch Automation Flats - Tray Based Option </v>
      </c>
      <c r="F851" s="5"/>
      <c r="H851" s="2" t="s">
        <v>17</v>
      </c>
    </row>
    <row r="852" spans="3:17" ht="15" x14ac:dyDescent="0.3">
      <c r="C852" s="1"/>
      <c r="D852" s="5"/>
      <c r="E852" s="5"/>
      <c r="F852" s="5"/>
      <c r="H852" s="2" t="s">
        <v>18</v>
      </c>
    </row>
    <row r="853" spans="3:17" ht="15" x14ac:dyDescent="0.3">
      <c r="C853" s="1"/>
      <c r="D853" s="5"/>
      <c r="E853" s="5" t="str">
        <f>H851</f>
        <v xml:space="preserve">✔MAC Batch Automation Letters </v>
      </c>
      <c r="F853" s="5"/>
      <c r="H853" s="2" t="s">
        <v>19</v>
      </c>
    </row>
    <row r="854" spans="3:17" ht="15" x14ac:dyDescent="0.3">
      <c r="C854" s="1"/>
      <c r="D854" s="5"/>
      <c r="E854" s="5"/>
      <c r="F854" s="5"/>
      <c r="H854" s="2" t="s">
        <v>20</v>
      </c>
    </row>
    <row r="855" spans="3:17" ht="15" x14ac:dyDescent="0.3">
      <c r="C855" s="1"/>
      <c r="D855" s="5"/>
      <c r="E855" s="5"/>
      <c r="F855" s="5"/>
      <c r="H855" s="2" t="s">
        <v>24</v>
      </c>
    </row>
    <row r="856" spans="3:17" ht="16.8" x14ac:dyDescent="0.3">
      <c r="C856" s="36" t="s">
        <v>22</v>
      </c>
      <c r="D856" s="36"/>
      <c r="E856" s="36"/>
      <c r="F856" s="36"/>
      <c r="H856" s="2" t="s">
        <v>27</v>
      </c>
    </row>
    <row r="857" spans="3:17" ht="15.6" x14ac:dyDescent="0.3">
      <c r="C857" s="1"/>
      <c r="D857" s="11"/>
      <c r="E857" s="5"/>
      <c r="F857" s="5"/>
      <c r="H857" s="2" t="s">
        <v>28</v>
      </c>
    </row>
    <row r="858" spans="3:17" ht="15.6" x14ac:dyDescent="0.3">
      <c r="C858" s="1"/>
      <c r="D858" s="11" t="s">
        <v>25</v>
      </c>
      <c r="E858" s="5"/>
      <c r="F858" s="5"/>
      <c r="H858" s="2" t="s">
        <v>29</v>
      </c>
      <c r="I858" s="2" t="s">
        <v>25</v>
      </c>
    </row>
    <row r="859" spans="3:17" ht="15" x14ac:dyDescent="0.3">
      <c r="C859" s="1"/>
      <c r="D859" s="5" t="str">
        <f t="shared" ref="D859:F861" si="66">I859</f>
        <v xml:space="preserve">✔Job Setup/Parameter Report </v>
      </c>
      <c r="E859" s="5" t="str">
        <f t="shared" si="66"/>
        <v xml:space="preserve">✔Manifest Summary by Weight </v>
      </c>
      <c r="F859" s="5" t="str">
        <f t="shared" si="66"/>
        <v xml:space="preserve">✔Manifest Summary Report </v>
      </c>
      <c r="H859" s="2" t="s">
        <v>30</v>
      </c>
      <c r="I859" s="21" t="s">
        <v>24</v>
      </c>
      <c r="J859" s="21" t="s">
        <v>27</v>
      </c>
      <c r="K859" s="21" t="s">
        <v>28</v>
      </c>
      <c r="L859" s="21" t="s">
        <v>29</v>
      </c>
      <c r="M859" s="21" t="s">
        <v>30</v>
      </c>
      <c r="N859" s="21" t="s">
        <v>31</v>
      </c>
      <c r="O859" s="21" t="s">
        <v>32</v>
      </c>
      <c r="P859" s="21" t="s">
        <v>33</v>
      </c>
      <c r="Q859" s="21" t="s">
        <v>34</v>
      </c>
    </row>
    <row r="860" spans="3:17" ht="15" x14ac:dyDescent="0.3">
      <c r="C860" s="1"/>
      <c r="D860" s="5" t="str">
        <f t="shared" si="66"/>
        <v xml:space="preserve">✔Manifest Report </v>
      </c>
      <c r="E860" s="5" t="str">
        <f t="shared" si="66"/>
        <v xml:space="preserve">✔Keyline </v>
      </c>
      <c r="F860" s="5" t="str">
        <f t="shared" si="66"/>
        <v xml:space="preserve">✔Floating Batch </v>
      </c>
      <c r="H860" s="2" t="s">
        <v>31</v>
      </c>
      <c r="I860" s="2" t="str">
        <f>L859</f>
        <v xml:space="preserve">✔Manifest Report </v>
      </c>
      <c r="J860" s="2" t="str">
        <f t="shared" ref="J860:K860" si="67">M859</f>
        <v xml:space="preserve">✔Keyline </v>
      </c>
      <c r="K860" s="2" t="str">
        <f t="shared" si="67"/>
        <v xml:space="preserve">✔Floating Batch </v>
      </c>
    </row>
    <row r="861" spans="3:17" ht="15" x14ac:dyDescent="0.3">
      <c r="C861" s="1"/>
      <c r="D861" s="5" t="str">
        <f t="shared" si="66"/>
        <v xml:space="preserve">✔Origin 3-digit Trays/Sacks </v>
      </c>
      <c r="E861" s="5" t="str">
        <f t="shared" si="66"/>
        <v xml:space="preserve">✔IM Barcoded Tray Labels </v>
      </c>
      <c r="F861" s="5" t="str">
        <f t="shared" si="66"/>
        <v xml:space="preserve">✔Origin AADC Trays </v>
      </c>
      <c r="H861" s="2" t="s">
        <v>32</v>
      </c>
      <c r="I861" s="2" t="str">
        <f>O859</f>
        <v xml:space="preserve">✔Origin 3-digit Trays/Sacks </v>
      </c>
      <c r="J861" s="2" t="str">
        <f t="shared" ref="J861:K861" si="68">P859</f>
        <v xml:space="preserve">✔IM Barcoded Tray Labels </v>
      </c>
      <c r="K861" s="2" t="str">
        <f t="shared" si="68"/>
        <v xml:space="preserve">✔Origin AADC Trays </v>
      </c>
    </row>
    <row r="862" spans="3:17" ht="15" x14ac:dyDescent="0.3">
      <c r="C862" s="1"/>
      <c r="D862" s="5"/>
      <c r="E862" s="5"/>
      <c r="F862" s="5"/>
      <c r="H862" s="2" t="s">
        <v>33</v>
      </c>
      <c r="I862" s="2">
        <f>R868</f>
        <v>0</v>
      </c>
      <c r="J862" s="2">
        <f>S868</f>
        <v>0</v>
      </c>
      <c r="K862" s="2">
        <f>T868</f>
        <v>0</v>
      </c>
    </row>
    <row r="863" spans="3:17" ht="15" x14ac:dyDescent="0.3">
      <c r="C863" s="1"/>
      <c r="D863" s="5"/>
      <c r="E863" s="5"/>
      <c r="F863" s="5"/>
      <c r="H863" s="2" t="s">
        <v>34</v>
      </c>
      <c r="I863" s="2">
        <f>U792</f>
        <v>0</v>
      </c>
      <c r="J863" s="2">
        <f>V792</f>
        <v>0</v>
      </c>
      <c r="K863" s="2">
        <f>W792</f>
        <v>0</v>
      </c>
    </row>
    <row r="864" spans="3:17" ht="15.6" x14ac:dyDescent="0.3">
      <c r="C864" s="1"/>
      <c r="D864" s="11"/>
      <c r="E864" s="5"/>
      <c r="F864" s="5"/>
      <c r="H864" s="2" t="s">
        <v>36</v>
      </c>
    </row>
    <row r="865" spans="3:11" ht="15.6" x14ac:dyDescent="0.3">
      <c r="C865" s="1"/>
      <c r="D865" s="5"/>
      <c r="E865" s="13"/>
      <c r="F865" s="13"/>
      <c r="H865" s="2" t="s">
        <v>38</v>
      </c>
    </row>
    <row r="866" spans="3:11" ht="15.6" x14ac:dyDescent="0.3">
      <c r="C866" s="1"/>
      <c r="D866" s="11" t="s">
        <v>35</v>
      </c>
      <c r="E866" s="5"/>
      <c r="F866" s="5"/>
      <c r="H866" s="2" t="s">
        <v>39</v>
      </c>
      <c r="I866" s="2" t="s">
        <v>35</v>
      </c>
    </row>
    <row r="867" spans="3:11" ht="15" x14ac:dyDescent="0.3">
      <c r="C867" s="1"/>
      <c r="D867" s="5" t="str">
        <f>I867</f>
        <v xml:space="preserve">✔5-digit\Scheme Trays </v>
      </c>
      <c r="E867" s="5" t="str">
        <f>J867</f>
        <v xml:space="preserve">✔3-digit\Scheme Trays </v>
      </c>
      <c r="F867" s="5" t="str">
        <f>K867</f>
        <v xml:space="preserve">✔AADC Trays </v>
      </c>
      <c r="H867" s="2" t="s">
        <v>40</v>
      </c>
      <c r="I867" s="21" t="s">
        <v>38</v>
      </c>
      <c r="J867" s="21" t="s">
        <v>39</v>
      </c>
      <c r="K867" s="21" t="s">
        <v>40</v>
      </c>
    </row>
    <row r="868" spans="3:11" ht="15" x14ac:dyDescent="0.3">
      <c r="C868" s="1"/>
      <c r="D868" s="5"/>
      <c r="E868" s="5"/>
      <c r="F868" s="5"/>
      <c r="H868" s="2" t="s">
        <v>42</v>
      </c>
      <c r="I868" s="2">
        <f>L867</f>
        <v>0</v>
      </c>
      <c r="J868" s="2">
        <f t="shared" ref="J868:K868" si="69">M867</f>
        <v>0</v>
      </c>
      <c r="K868" s="2">
        <f t="shared" si="69"/>
        <v>0</v>
      </c>
    </row>
    <row r="869" spans="3:11" ht="15" x14ac:dyDescent="0.3">
      <c r="C869" s="1"/>
      <c r="D869" s="5"/>
      <c r="E869" s="5"/>
      <c r="F869" s="5"/>
      <c r="H869" s="2" t="s">
        <v>43</v>
      </c>
      <c r="I869" s="2">
        <f>O867</f>
        <v>0</v>
      </c>
      <c r="J869" s="2">
        <f t="shared" ref="J869:K869" si="70">P867</f>
        <v>0</v>
      </c>
      <c r="K869" s="2">
        <f t="shared" si="70"/>
        <v>0</v>
      </c>
    </row>
    <row r="870" spans="3:11" ht="15" x14ac:dyDescent="0.3">
      <c r="C870" s="1"/>
      <c r="D870" s="5"/>
      <c r="E870" s="5"/>
      <c r="F870" s="5"/>
      <c r="H870" s="2" t="s">
        <v>44</v>
      </c>
    </row>
    <row r="871" spans="3:11" ht="15.6" x14ac:dyDescent="0.3">
      <c r="C871" s="1"/>
      <c r="D871" s="11"/>
      <c r="E871" s="7"/>
      <c r="F871" s="7"/>
      <c r="H871" s="2" t="s">
        <v>114</v>
      </c>
    </row>
    <row r="872" spans="3:11" ht="15.6" x14ac:dyDescent="0.3">
      <c r="C872" s="1"/>
      <c r="D872" s="11" t="s">
        <v>41</v>
      </c>
      <c r="E872" s="5"/>
      <c r="F872" s="5"/>
      <c r="H872" s="2" t="s">
        <v>115</v>
      </c>
      <c r="I872" s="2" t="s">
        <v>41</v>
      </c>
    </row>
    <row r="873" spans="3:11" ht="15" x14ac:dyDescent="0.3">
      <c r="C873" s="1"/>
      <c r="D873" s="5" t="str">
        <f>I873</f>
        <v xml:space="preserve">✔PS Form 3600-FCM </v>
      </c>
      <c r="E873" s="5"/>
      <c r="F873" s="5"/>
      <c r="H873" s="2" t="s">
        <v>116</v>
      </c>
      <c r="I873" s="21" t="s">
        <v>43</v>
      </c>
      <c r="J873" s="2"/>
      <c r="K873" s="2"/>
    </row>
    <row r="874" spans="3:11" ht="15" x14ac:dyDescent="0.3">
      <c r="C874" s="1"/>
      <c r="D874" s="5"/>
      <c r="E874" s="5"/>
      <c r="F874" s="5"/>
      <c r="H874" s="2" t="s">
        <v>117</v>
      </c>
    </row>
    <row r="875" spans="3:11" ht="15" x14ac:dyDescent="0.3">
      <c r="C875" s="1"/>
      <c r="D875" s="5"/>
      <c r="E875" s="5"/>
      <c r="F875" s="5"/>
      <c r="H875" s="2" t="s">
        <v>49</v>
      </c>
    </row>
    <row r="876" spans="3:11" ht="15" x14ac:dyDescent="0.25">
      <c r="C876" s="22"/>
      <c r="D876" s="23"/>
      <c r="E876" s="23"/>
      <c r="F876" s="23"/>
    </row>
    <row r="877" spans="3:11" ht="15.6" x14ac:dyDescent="0.25">
      <c r="C877" s="1"/>
      <c r="D877" s="11" t="s">
        <v>47</v>
      </c>
      <c r="E877" s="15" t="s">
        <v>48</v>
      </c>
      <c r="F877" s="4" t="str">
        <f>LEFT(H874,12)</f>
        <v xml:space="preserve">Over $5,001 </v>
      </c>
    </row>
    <row r="878" spans="3:11" x14ac:dyDescent="0.25">
      <c r="C878" s="1"/>
      <c r="D878" s="37" t="str">
        <f>CONCATENATE(H871,H872,H873)</f>
        <v>AS/400: ** OS/400, OS/400  /  ISeries: IBMi  /  Mid-Range: IBMi</v>
      </c>
      <c r="E878" s="37"/>
      <c r="F878" s="37"/>
    </row>
    <row r="879" spans="3:11" x14ac:dyDescent="0.25">
      <c r="C879" s="1"/>
      <c r="D879" s="37"/>
      <c r="E879" s="37"/>
      <c r="F879" s="37"/>
    </row>
    <row r="880" spans="3:11" ht="15.6" x14ac:dyDescent="0.25">
      <c r="C880" s="1"/>
      <c r="D880" s="5" t="s">
        <v>50</v>
      </c>
      <c r="E880" s="15" t="s">
        <v>51</v>
      </c>
      <c r="F880" s="16">
        <f>$I$2</f>
        <v>45678</v>
      </c>
    </row>
    <row r="881" spans="3:6" ht="15" x14ac:dyDescent="0.25">
      <c r="C881" s="1"/>
      <c r="D881" s="5"/>
      <c r="E881" s="5"/>
      <c r="F881" s="5"/>
    </row>
    <row r="882" spans="3:6" ht="15" x14ac:dyDescent="0.25">
      <c r="C882" s="1"/>
      <c r="D882" s="5"/>
      <c r="E882" s="5"/>
      <c r="F882" s="5"/>
    </row>
    <row r="883" spans="3:6" ht="15" x14ac:dyDescent="0.25">
      <c r="C883" s="1"/>
      <c r="D883" s="5"/>
      <c r="E883" s="5"/>
      <c r="F883" s="5"/>
    </row>
    <row r="884" spans="3:6" ht="15.6" x14ac:dyDescent="0.25">
      <c r="C884" s="1"/>
      <c r="D884" s="11"/>
      <c r="E884" s="5"/>
      <c r="F884" s="5"/>
    </row>
    <row r="885" spans="3:6" ht="15" x14ac:dyDescent="0.25">
      <c r="C885" s="1"/>
      <c r="D885" s="5"/>
      <c r="E885" s="5"/>
      <c r="F885" s="5"/>
    </row>
    <row r="886" spans="3:6" ht="15" x14ac:dyDescent="0.25">
      <c r="C886" s="1"/>
      <c r="D886" s="5"/>
      <c r="E886" s="5"/>
      <c r="F886" s="5"/>
    </row>
    <row r="887" spans="3:6" ht="15" x14ac:dyDescent="0.25">
      <c r="C887" s="1"/>
      <c r="D887" s="5"/>
      <c r="E887" s="5"/>
      <c r="F887" s="5"/>
    </row>
    <row r="888" spans="3:6" ht="15" x14ac:dyDescent="0.25">
      <c r="C888" s="1"/>
      <c r="D888" s="5"/>
      <c r="E888" s="5"/>
      <c r="F888" s="5"/>
    </row>
    <row r="889" spans="3:6" ht="15" x14ac:dyDescent="0.25">
      <c r="C889" s="1"/>
      <c r="D889" s="5"/>
      <c r="E889" s="5"/>
      <c r="F889" s="5"/>
    </row>
    <row r="890" spans="3:6" ht="15.6" x14ac:dyDescent="0.25">
      <c r="C890" s="1"/>
      <c r="D890" s="11"/>
      <c r="E890" s="5"/>
      <c r="F890" s="5"/>
    </row>
    <row r="891" spans="3:6" ht="15" x14ac:dyDescent="0.25">
      <c r="C891" s="1"/>
      <c r="D891" s="5"/>
      <c r="E891" s="5"/>
      <c r="F891" s="5"/>
    </row>
    <row r="892" spans="3:6" ht="15" x14ac:dyDescent="0.25">
      <c r="C892" s="1"/>
      <c r="D892" s="5"/>
      <c r="E892" s="5"/>
      <c r="F892" s="5"/>
    </row>
    <row r="893" spans="3:6" ht="15" x14ac:dyDescent="0.25">
      <c r="C893" s="1"/>
      <c r="D893" s="5"/>
      <c r="E893" s="5"/>
      <c r="F893" s="5"/>
    </row>
    <row r="894" spans="3:6" ht="15" x14ac:dyDescent="0.25">
      <c r="C894" s="1"/>
      <c r="D894" s="5"/>
      <c r="E894" s="5"/>
      <c r="F894" s="5"/>
    </row>
    <row r="895" spans="3:6" ht="15" x14ac:dyDescent="0.25">
      <c r="C895" s="1"/>
      <c r="D895" s="5"/>
      <c r="E895" s="5"/>
      <c r="F895" s="5"/>
    </row>
    <row r="896" spans="3:6" ht="15.6" x14ac:dyDescent="0.25">
      <c r="C896" s="1"/>
      <c r="D896" s="11"/>
      <c r="E896" s="5"/>
      <c r="F896" s="5"/>
    </row>
    <row r="897" spans="3:10" ht="15" x14ac:dyDescent="0.25">
      <c r="C897" s="1"/>
      <c r="D897" s="5"/>
      <c r="E897" s="5"/>
      <c r="F897" s="5"/>
    </row>
    <row r="898" spans="3:10" ht="15" x14ac:dyDescent="0.25">
      <c r="C898" s="1"/>
      <c r="D898" s="5"/>
      <c r="E898" s="5"/>
      <c r="F898" s="5"/>
    </row>
    <row r="899" spans="3:10" ht="15" x14ac:dyDescent="0.25">
      <c r="C899" s="1"/>
      <c r="D899" s="5"/>
      <c r="E899" s="5"/>
      <c r="F899" s="5"/>
    </row>
    <row r="900" spans="3:10" ht="15" x14ac:dyDescent="0.25">
      <c r="C900" s="1"/>
      <c r="D900" s="5"/>
      <c r="E900" s="5"/>
      <c r="F900" s="5"/>
    </row>
    <row r="901" spans="3:10" ht="15" x14ac:dyDescent="0.25">
      <c r="C901" s="14"/>
      <c r="D901" s="5"/>
      <c r="E901" s="5"/>
      <c r="F901" s="5"/>
    </row>
    <row r="902" spans="3:10" ht="15.6" x14ac:dyDescent="0.25">
      <c r="C902" s="1"/>
      <c r="D902" s="11"/>
      <c r="E902" s="15"/>
      <c r="F902" s="4"/>
    </row>
    <row r="903" spans="3:10" ht="15" customHeight="1" x14ac:dyDescent="0.25">
      <c r="C903" s="1"/>
      <c r="D903" s="25"/>
      <c r="E903" s="25"/>
      <c r="F903" s="25"/>
    </row>
    <row r="904" spans="3:10" ht="15" customHeight="1" x14ac:dyDescent="0.25">
      <c r="C904" s="1"/>
      <c r="D904" s="25"/>
      <c r="E904" s="25"/>
      <c r="F904" s="25"/>
    </row>
    <row r="905" spans="3:10" ht="15.6" x14ac:dyDescent="0.25">
      <c r="C905" s="1"/>
      <c r="D905" s="5"/>
      <c r="E905" s="15"/>
      <c r="F905" s="16"/>
    </row>
    <row r="906" spans="3:10" ht="15" x14ac:dyDescent="0.25">
      <c r="C906" s="1"/>
      <c r="D906" s="5"/>
      <c r="E906" s="18"/>
      <c r="F906" s="19"/>
    </row>
    <row r="907" spans="3:10" ht="15" x14ac:dyDescent="0.25">
      <c r="C907" s="5"/>
      <c r="D907" s="18"/>
      <c r="E907" s="19"/>
      <c r="F907" s="20"/>
      <c r="G907">
        <f>770-695+1</f>
        <v>76</v>
      </c>
    </row>
    <row r="908" spans="3:10" x14ac:dyDescent="0.25">
      <c r="C908" s="1"/>
      <c r="D908" s="1"/>
      <c r="E908" s="1"/>
      <c r="F908" s="1"/>
    </row>
    <row r="909" spans="3:10" ht="16.8" x14ac:dyDescent="0.25">
      <c r="C909" s="39" t="s">
        <v>2</v>
      </c>
      <c r="D909" s="39"/>
      <c r="E909" s="39"/>
      <c r="F909" s="39"/>
    </row>
    <row r="910" spans="3:10" ht="16.8" x14ac:dyDescent="0.25">
      <c r="C910" s="40" t="s">
        <v>3</v>
      </c>
      <c r="D910" s="40"/>
      <c r="E910" s="40"/>
      <c r="F910" s="40"/>
    </row>
    <row r="911" spans="3:10" x14ac:dyDescent="0.25">
      <c r="C911" s="1"/>
      <c r="D911" s="7"/>
      <c r="E911" s="7"/>
      <c r="F911" s="7"/>
    </row>
    <row r="912" spans="3:10" ht="15.6" x14ac:dyDescent="0.3">
      <c r="C912" s="41" t="str">
        <f t="shared" ref="C912:C920" si="71">J912</f>
        <v>Company Name:    PRECISELY</v>
      </c>
      <c r="D912" s="41"/>
      <c r="E912" s="41"/>
      <c r="F912" s="41"/>
      <c r="J912" s="30" t="s">
        <v>151</v>
      </c>
    </row>
    <row r="913" spans="3:10" ht="15.6" x14ac:dyDescent="0.3">
      <c r="C913" s="41" t="str">
        <f t="shared" si="71"/>
        <v xml:space="preserve">Product Name:    MAILSTREAM PLUS  </v>
      </c>
      <c r="D913" s="41"/>
      <c r="E913" s="41"/>
      <c r="F913" s="41"/>
      <c r="J913" s="32" t="s">
        <v>119</v>
      </c>
    </row>
    <row r="914" spans="3:10" ht="15.6" x14ac:dyDescent="0.3">
      <c r="C914" s="41" t="str">
        <f t="shared" si="71"/>
        <v>Product Version:    8.4.2</v>
      </c>
      <c r="D914" s="41"/>
      <c r="E914" s="41"/>
      <c r="F914" s="41"/>
      <c r="J914" s="34" t="s">
        <v>157</v>
      </c>
    </row>
    <row r="915" spans="3:10" ht="15" x14ac:dyDescent="0.3">
      <c r="C915" s="38" t="str">
        <f t="shared" si="71"/>
        <v xml:space="preserve">Sales Contact:    Kevin Ricks  </v>
      </c>
      <c r="D915" s="38"/>
      <c r="E915" s="38"/>
      <c r="F915" s="38"/>
      <c r="J915" s="32" t="s">
        <v>156</v>
      </c>
    </row>
    <row r="916" spans="3:10" ht="15" x14ac:dyDescent="0.3">
      <c r="C916" s="38" t="str">
        <f t="shared" si="71"/>
        <v xml:space="preserve">Address:    4200 Parliament Pl Ste 500 </v>
      </c>
      <c r="D916" s="38"/>
      <c r="E916" s="38"/>
      <c r="F916" s="38"/>
      <c r="J916" s="33" t="s">
        <v>121</v>
      </c>
    </row>
    <row r="917" spans="3:10" ht="15" x14ac:dyDescent="0.3">
      <c r="C917" s="38" t="str">
        <f t="shared" si="71"/>
        <v>City State Zip:    Lanham MD  20706-1844</v>
      </c>
      <c r="D917" s="38"/>
      <c r="E917" s="38"/>
      <c r="F917" s="38"/>
      <c r="J917" s="2" t="s">
        <v>146</v>
      </c>
    </row>
    <row r="918" spans="3:10" ht="15" x14ac:dyDescent="0.3">
      <c r="C918" s="38" t="str">
        <f t="shared" si="71"/>
        <v xml:space="preserve">Phone:    (301) 213-1487 </v>
      </c>
      <c r="D918" s="38"/>
      <c r="E918" s="38"/>
      <c r="F918" s="38"/>
      <c r="J918" s="30" t="s">
        <v>152</v>
      </c>
    </row>
    <row r="919" spans="3:10" ht="15" x14ac:dyDescent="0.3">
      <c r="C919" s="38" t="str">
        <f>J919</f>
        <v xml:space="preserve">Email:    kevin.ricks@precisely.com </v>
      </c>
      <c r="D919" s="38"/>
      <c r="E919" s="38"/>
      <c r="F919" s="38"/>
      <c r="J919" s="30" t="s">
        <v>153</v>
      </c>
    </row>
    <row r="920" spans="3:10" ht="15" x14ac:dyDescent="0.3">
      <c r="C920" s="38" t="str">
        <f t="shared" si="71"/>
        <v xml:space="preserve">Web:    www.precisely.com </v>
      </c>
      <c r="D920" s="38"/>
      <c r="E920" s="38"/>
      <c r="F920" s="38"/>
      <c r="J920" s="30" t="s">
        <v>154</v>
      </c>
    </row>
    <row r="921" spans="3:10" x14ac:dyDescent="0.25">
      <c r="C921" s="1"/>
      <c r="D921" s="7"/>
      <c r="E921" s="7"/>
      <c r="F921" s="7"/>
    </row>
    <row r="922" spans="3:10" ht="16.8" x14ac:dyDescent="0.25">
      <c r="C922" s="36" t="s">
        <v>13</v>
      </c>
      <c r="D922" s="36"/>
      <c r="E922" s="36"/>
      <c r="F922" s="36"/>
    </row>
    <row r="923" spans="3:10" ht="15.6" x14ac:dyDescent="0.3">
      <c r="C923" s="1"/>
      <c r="D923" s="11"/>
      <c r="E923" s="11"/>
      <c r="F923" s="11"/>
      <c r="H923" s="2" t="s">
        <v>14</v>
      </c>
    </row>
    <row r="924" spans="3:10" ht="15.6" x14ac:dyDescent="0.3">
      <c r="C924" s="1"/>
      <c r="D924" s="11" t="str">
        <f>H923</f>
        <v xml:space="preserve">Standard Mail </v>
      </c>
      <c r="E924" s="11" t="str">
        <f>H924</f>
        <v xml:space="preserve">First Class </v>
      </c>
      <c r="F924" s="11" t="str">
        <f>H927</f>
        <v xml:space="preserve">Periodical </v>
      </c>
      <c r="H924" s="2" t="s">
        <v>15</v>
      </c>
    </row>
    <row r="925" spans="3:10" ht="15" x14ac:dyDescent="0.3">
      <c r="C925" s="1"/>
      <c r="D925" s="5"/>
      <c r="E925" s="5"/>
      <c r="F925" s="5"/>
      <c r="H925" s="2" t="s">
        <v>16</v>
      </c>
    </row>
    <row r="926" spans="3:10" ht="15" x14ac:dyDescent="0.3">
      <c r="C926" s="1"/>
      <c r="D926" s="5"/>
      <c r="E926" s="5" t="str">
        <f>H925</f>
        <v xml:space="preserve">✔MAC Batch Automation Flats - Tray Based Option </v>
      </c>
      <c r="F926" s="5"/>
      <c r="H926" s="2" t="s">
        <v>17</v>
      </c>
    </row>
    <row r="927" spans="3:10" ht="15" x14ac:dyDescent="0.3">
      <c r="C927" s="1"/>
      <c r="D927" s="5"/>
      <c r="E927" s="5"/>
      <c r="F927" s="5"/>
      <c r="H927" s="2" t="s">
        <v>18</v>
      </c>
    </row>
    <row r="928" spans="3:10" ht="15" x14ac:dyDescent="0.3">
      <c r="C928" s="1"/>
      <c r="D928" s="5"/>
      <c r="E928" s="5" t="str">
        <f>H926</f>
        <v xml:space="preserve">✔MAC Batch Automation Letters </v>
      </c>
      <c r="F928" s="5"/>
      <c r="H928" s="2" t="s">
        <v>19</v>
      </c>
    </row>
    <row r="929" spans="3:17" ht="15" x14ac:dyDescent="0.3">
      <c r="C929" s="1"/>
      <c r="D929" s="5"/>
      <c r="E929" s="5"/>
      <c r="F929" s="5"/>
      <c r="H929" s="2" t="s">
        <v>20</v>
      </c>
    </row>
    <row r="930" spans="3:17" ht="15" x14ac:dyDescent="0.3">
      <c r="C930" s="1"/>
      <c r="D930" s="5"/>
      <c r="E930" s="5"/>
      <c r="F930" s="5"/>
      <c r="H930" s="2" t="s">
        <v>21</v>
      </c>
    </row>
    <row r="931" spans="3:17" ht="16.8" x14ac:dyDescent="0.3">
      <c r="C931" s="36" t="s">
        <v>22</v>
      </c>
      <c r="D931" s="36"/>
      <c r="E931" s="36"/>
      <c r="F931" s="36"/>
      <c r="H931" s="2" t="s">
        <v>24</v>
      </c>
    </row>
    <row r="932" spans="3:17" ht="15.6" x14ac:dyDescent="0.3">
      <c r="C932" s="1"/>
      <c r="D932" s="11"/>
      <c r="E932" s="5"/>
      <c r="F932" s="5"/>
      <c r="H932" s="2" t="s">
        <v>27</v>
      </c>
    </row>
    <row r="933" spans="3:17" ht="15.6" x14ac:dyDescent="0.3">
      <c r="C933" s="1"/>
      <c r="D933" s="11" t="s">
        <v>25</v>
      </c>
      <c r="E933" s="5"/>
      <c r="F933" s="5"/>
      <c r="H933" s="2" t="s">
        <v>28</v>
      </c>
      <c r="I933" s="2" t="s">
        <v>25</v>
      </c>
    </row>
    <row r="934" spans="3:17" ht="15" x14ac:dyDescent="0.3">
      <c r="C934" s="1"/>
      <c r="D934" s="5" t="str">
        <f t="shared" ref="D934:F936" si="72">I934</f>
        <v xml:space="preserve">✔Additional User Documentation (Any) </v>
      </c>
      <c r="E934" s="5" t="str">
        <f t="shared" si="72"/>
        <v xml:space="preserve">✔Job Setup/Parameter Report </v>
      </c>
      <c r="F934" s="5" t="str">
        <f t="shared" si="72"/>
        <v xml:space="preserve">✔Manifest Summary by Weight </v>
      </c>
      <c r="H934" s="2" t="s">
        <v>29</v>
      </c>
      <c r="I934" s="21" t="s">
        <v>21</v>
      </c>
      <c r="J934" s="21" t="s">
        <v>24</v>
      </c>
      <c r="K934" s="21" t="s">
        <v>27</v>
      </c>
      <c r="L934" s="21" t="s">
        <v>28</v>
      </c>
      <c r="M934" s="21" t="s">
        <v>29</v>
      </c>
      <c r="N934" s="21" t="s">
        <v>30</v>
      </c>
      <c r="O934" s="21" t="s">
        <v>31</v>
      </c>
      <c r="P934" s="21" t="s">
        <v>32</v>
      </c>
      <c r="Q934" s="21" t="s">
        <v>33</v>
      </c>
    </row>
    <row r="935" spans="3:17" ht="15" x14ac:dyDescent="0.3">
      <c r="C935" s="1"/>
      <c r="D935" s="5" t="str">
        <f t="shared" si="72"/>
        <v xml:space="preserve">✔Manifest Summary Report </v>
      </c>
      <c r="E935" s="5" t="str">
        <f t="shared" si="72"/>
        <v xml:space="preserve">✔Manifest Report </v>
      </c>
      <c r="F935" s="5" t="str">
        <f t="shared" si="72"/>
        <v xml:space="preserve">✔Keyline </v>
      </c>
      <c r="H935" s="2" t="s">
        <v>30</v>
      </c>
      <c r="I935" s="2" t="str">
        <f>L934</f>
        <v xml:space="preserve">✔Manifest Summary Report </v>
      </c>
      <c r="J935" s="2" t="str">
        <f t="shared" ref="J935:K935" si="73">M934</f>
        <v xml:space="preserve">✔Manifest Report </v>
      </c>
      <c r="K935" s="2" t="str">
        <f t="shared" si="73"/>
        <v xml:space="preserve">✔Keyline </v>
      </c>
    </row>
    <row r="936" spans="3:17" ht="15" x14ac:dyDescent="0.3">
      <c r="C936" s="1"/>
      <c r="D936" s="5" t="str">
        <f t="shared" si="72"/>
        <v xml:space="preserve">✔Floating Batch </v>
      </c>
      <c r="E936" s="5" t="str">
        <f t="shared" si="72"/>
        <v xml:space="preserve">✔Origin 3-digit Trays/Sacks </v>
      </c>
      <c r="F936" s="5" t="str">
        <f t="shared" si="72"/>
        <v xml:space="preserve">✔IM Barcoded Tray Labels </v>
      </c>
      <c r="H936" s="2" t="s">
        <v>31</v>
      </c>
      <c r="I936" s="2" t="str">
        <f>O934</f>
        <v xml:space="preserve">✔Floating Batch </v>
      </c>
      <c r="J936" s="2" t="str">
        <f t="shared" ref="J936:K936" si="74">P934</f>
        <v xml:space="preserve">✔Origin 3-digit Trays/Sacks </v>
      </c>
      <c r="K936" s="2" t="str">
        <f t="shared" si="74"/>
        <v xml:space="preserve">✔IM Barcoded Tray Labels </v>
      </c>
    </row>
    <row r="937" spans="3:17" ht="15" x14ac:dyDescent="0.3">
      <c r="C937" s="1"/>
      <c r="D937" s="5"/>
      <c r="E937" s="5"/>
      <c r="F937" s="5"/>
      <c r="H937" s="2" t="s">
        <v>32</v>
      </c>
      <c r="I937" s="2">
        <f>R944</f>
        <v>0</v>
      </c>
      <c r="J937" s="2">
        <f>S944</f>
        <v>0</v>
      </c>
      <c r="K937" s="2">
        <f>T944</f>
        <v>0</v>
      </c>
    </row>
    <row r="938" spans="3:17" ht="15" x14ac:dyDescent="0.3">
      <c r="C938" s="1"/>
      <c r="D938" s="5"/>
      <c r="E938" s="5"/>
      <c r="F938" s="5"/>
      <c r="H938" s="2" t="s">
        <v>33</v>
      </c>
      <c r="I938" s="2">
        <f>U869</f>
        <v>0</v>
      </c>
      <c r="J938" s="2">
        <f>V869</f>
        <v>0</v>
      </c>
      <c r="K938" s="2">
        <f>W869</f>
        <v>0</v>
      </c>
    </row>
    <row r="939" spans="3:17" ht="15.6" x14ac:dyDescent="0.3">
      <c r="C939" s="1"/>
      <c r="D939" s="11"/>
      <c r="E939" s="5"/>
      <c r="F939" s="5"/>
      <c r="H939" s="2" t="s">
        <v>36</v>
      </c>
    </row>
    <row r="940" spans="3:17" ht="15.6" x14ac:dyDescent="0.3">
      <c r="C940" s="1"/>
      <c r="D940" s="5"/>
      <c r="E940" s="13"/>
      <c r="F940" s="13"/>
      <c r="H940" s="2" t="s">
        <v>61</v>
      </c>
    </row>
    <row r="941" spans="3:17" ht="15.6" x14ac:dyDescent="0.3">
      <c r="C941" s="1"/>
      <c r="D941" s="11" t="s">
        <v>35</v>
      </c>
      <c r="E941" s="5"/>
      <c r="F941" s="5"/>
      <c r="H941" s="2" t="s">
        <v>37</v>
      </c>
      <c r="I941" s="2" t="s">
        <v>35</v>
      </c>
    </row>
    <row r="942" spans="3:17" ht="15" x14ac:dyDescent="0.3">
      <c r="C942" s="1"/>
      <c r="D942" s="5" t="str">
        <f>I942</f>
        <v xml:space="preserve">✔No Overflow Trays </v>
      </c>
      <c r="E942" s="5" t="str">
        <f>J942</f>
        <v xml:space="preserve">✔Reduced Overflow </v>
      </c>
      <c r="F942" s="5" t="str">
        <f>K942</f>
        <v xml:space="preserve">✔5-digit\Scheme Trays </v>
      </c>
      <c r="H942" s="2" t="s">
        <v>38</v>
      </c>
      <c r="I942" s="21" t="s">
        <v>61</v>
      </c>
      <c r="J942" s="21" t="s">
        <v>37</v>
      </c>
      <c r="K942" s="21" t="s">
        <v>38</v>
      </c>
      <c r="L942" s="21" t="s">
        <v>39</v>
      </c>
      <c r="M942" s="21" t="s">
        <v>40</v>
      </c>
    </row>
    <row r="943" spans="3:17" ht="15" x14ac:dyDescent="0.3">
      <c r="C943" s="1"/>
      <c r="D943" s="5" t="str">
        <f>I943</f>
        <v xml:space="preserve">✔3-digit\Scheme Trays </v>
      </c>
      <c r="E943" s="5" t="str">
        <f>J943</f>
        <v xml:space="preserve">✔AADC Trays </v>
      </c>
      <c r="F943" s="5"/>
      <c r="H943" s="2" t="s">
        <v>39</v>
      </c>
      <c r="I943" s="2" t="str">
        <f>L942</f>
        <v xml:space="preserve">✔3-digit\Scheme Trays </v>
      </c>
      <c r="J943" s="2" t="str">
        <f t="shared" ref="J943:K943" si="75">M942</f>
        <v xml:space="preserve">✔AADC Trays </v>
      </c>
      <c r="K943" s="2">
        <f t="shared" si="75"/>
        <v>0</v>
      </c>
    </row>
    <row r="944" spans="3:17" ht="15" x14ac:dyDescent="0.3">
      <c r="C944" s="1"/>
      <c r="D944" s="5"/>
      <c r="E944" s="5"/>
      <c r="F944" s="5"/>
      <c r="H944" s="2" t="s">
        <v>40</v>
      </c>
      <c r="I944" s="2">
        <f>O942</f>
        <v>0</v>
      </c>
      <c r="J944" s="2">
        <f t="shared" ref="J944:K944" si="76">P942</f>
        <v>0</v>
      </c>
      <c r="K944" s="2">
        <f t="shared" si="76"/>
        <v>0</v>
      </c>
    </row>
    <row r="945" spans="3:11" ht="15" x14ac:dyDescent="0.3">
      <c r="C945" s="1"/>
      <c r="D945" s="5"/>
      <c r="E945" s="5"/>
      <c r="F945" s="5"/>
      <c r="H945" s="2" t="s">
        <v>42</v>
      </c>
    </row>
    <row r="946" spans="3:11" ht="15.6" x14ac:dyDescent="0.3">
      <c r="C946" s="1"/>
      <c r="D946" s="11"/>
      <c r="E946" s="7"/>
      <c r="F946" s="7"/>
      <c r="H946" s="2" t="s">
        <v>43</v>
      </c>
    </row>
    <row r="947" spans="3:11" ht="15.6" x14ac:dyDescent="0.3">
      <c r="C947" s="1"/>
      <c r="D947" s="11" t="s">
        <v>41</v>
      </c>
      <c r="E947" s="5"/>
      <c r="F947" s="5"/>
      <c r="H947" s="2" t="s">
        <v>44</v>
      </c>
      <c r="I947" s="2" t="s">
        <v>41</v>
      </c>
    </row>
    <row r="948" spans="3:11" ht="15" x14ac:dyDescent="0.3">
      <c r="C948" s="1"/>
      <c r="D948" s="5" t="str">
        <f>I948</f>
        <v xml:space="preserve">✔PS Form 3600-FCM </v>
      </c>
      <c r="E948" s="5"/>
      <c r="F948" s="5"/>
      <c r="H948" s="2" t="s">
        <v>117</v>
      </c>
      <c r="I948" s="21" t="s">
        <v>43</v>
      </c>
      <c r="J948" s="2"/>
      <c r="K948" s="2"/>
    </row>
    <row r="949" spans="3:11" ht="15" x14ac:dyDescent="0.3">
      <c r="C949" s="1"/>
      <c r="D949" s="5"/>
      <c r="E949" s="5"/>
      <c r="F949" s="5"/>
      <c r="H949" s="2" t="s">
        <v>49</v>
      </c>
    </row>
    <row r="950" spans="3:11" ht="15" x14ac:dyDescent="0.25">
      <c r="C950" s="1"/>
      <c r="D950" s="5"/>
      <c r="E950" s="5"/>
      <c r="F950" s="5"/>
    </row>
    <row r="951" spans="3:11" ht="15" x14ac:dyDescent="0.25">
      <c r="C951" s="22"/>
      <c r="D951" s="23"/>
      <c r="E951" s="23"/>
      <c r="F951" s="23"/>
    </row>
    <row r="952" spans="3:11" ht="15.6" x14ac:dyDescent="0.25">
      <c r="C952" s="1"/>
      <c r="D952" s="11" t="s">
        <v>47</v>
      </c>
      <c r="E952" s="15" t="s">
        <v>48</v>
      </c>
      <c r="F952" s="4" t="str">
        <f>LEFT(H948,12)</f>
        <v xml:space="preserve">Over $5,001 </v>
      </c>
    </row>
    <row r="953" spans="3:11" x14ac:dyDescent="0.25">
      <c r="C953" s="1"/>
      <c r="D953" s="37"/>
      <c r="E953" s="37"/>
      <c r="F953" s="37"/>
    </row>
    <row r="954" spans="3:11" x14ac:dyDescent="0.25">
      <c r="C954" s="1"/>
      <c r="D954" s="37"/>
      <c r="E954" s="37"/>
      <c r="F954" s="37"/>
    </row>
    <row r="955" spans="3:11" ht="15.6" x14ac:dyDescent="0.25">
      <c r="C955" s="1"/>
      <c r="D955" s="5" t="s">
        <v>50</v>
      </c>
      <c r="E955" s="15" t="s">
        <v>51</v>
      </c>
      <c r="F955" s="16">
        <f>$I$2</f>
        <v>45678</v>
      </c>
    </row>
    <row r="956" spans="3:11" ht="15" x14ac:dyDescent="0.25">
      <c r="C956" s="1"/>
      <c r="D956" s="5"/>
      <c r="E956" s="5"/>
      <c r="F956" s="5"/>
    </row>
    <row r="957" spans="3:11" ht="15" x14ac:dyDescent="0.25">
      <c r="C957" s="1"/>
      <c r="D957" s="5"/>
      <c r="E957" s="5"/>
      <c r="F957" s="5"/>
    </row>
    <row r="958" spans="3:11" ht="15" x14ac:dyDescent="0.25">
      <c r="C958" s="1"/>
      <c r="D958" s="5"/>
      <c r="E958" s="5"/>
      <c r="F958" s="5"/>
    </row>
    <row r="959" spans="3:11" ht="15.6" x14ac:dyDescent="0.25">
      <c r="C959" s="1"/>
      <c r="D959" s="11"/>
      <c r="E959" s="5"/>
      <c r="F959" s="5"/>
    </row>
    <row r="960" spans="3:11" ht="15" x14ac:dyDescent="0.25">
      <c r="C960" s="1"/>
      <c r="D960" s="5"/>
      <c r="E960" s="5"/>
      <c r="F960" s="5"/>
    </row>
    <row r="961" spans="3:6" ht="15" x14ac:dyDescent="0.25">
      <c r="C961" s="1"/>
      <c r="D961" s="5"/>
      <c r="E961" s="5"/>
      <c r="F961" s="5"/>
    </row>
    <row r="962" spans="3:6" ht="15" x14ac:dyDescent="0.25">
      <c r="C962" s="1"/>
      <c r="D962" s="5"/>
      <c r="E962" s="5"/>
      <c r="F962" s="5"/>
    </row>
    <row r="963" spans="3:6" ht="15" x14ac:dyDescent="0.25">
      <c r="C963" s="1"/>
      <c r="D963" s="5"/>
      <c r="E963" s="5"/>
      <c r="F963" s="5"/>
    </row>
    <row r="964" spans="3:6" ht="15.6" x14ac:dyDescent="0.25">
      <c r="C964" s="1"/>
      <c r="D964" s="11"/>
      <c r="E964" s="5"/>
      <c r="F964" s="5"/>
    </row>
    <row r="965" spans="3:6" ht="15" x14ac:dyDescent="0.25">
      <c r="C965" s="1"/>
      <c r="D965" s="5"/>
      <c r="E965" s="5"/>
      <c r="F965" s="5"/>
    </row>
    <row r="966" spans="3:6" ht="15" x14ac:dyDescent="0.25">
      <c r="C966" s="1"/>
      <c r="D966" s="5"/>
      <c r="E966" s="5"/>
      <c r="F966" s="5"/>
    </row>
    <row r="967" spans="3:6" ht="15.6" x14ac:dyDescent="0.25">
      <c r="C967" s="1"/>
      <c r="D967" s="11"/>
      <c r="E967" s="5"/>
      <c r="F967" s="5"/>
    </row>
    <row r="968" spans="3:6" ht="15" x14ac:dyDescent="0.25">
      <c r="C968" s="1"/>
      <c r="D968" s="5"/>
      <c r="E968" s="5"/>
      <c r="F968" s="5"/>
    </row>
    <row r="969" spans="3:6" ht="15" x14ac:dyDescent="0.25">
      <c r="C969" s="1"/>
      <c r="D969" s="5"/>
      <c r="E969" s="5"/>
      <c r="F969" s="5"/>
    </row>
    <row r="970" spans="3:6" ht="15" x14ac:dyDescent="0.25">
      <c r="C970" s="1"/>
      <c r="D970" s="5"/>
      <c r="E970" s="5"/>
      <c r="F970" s="5"/>
    </row>
    <row r="971" spans="3:6" ht="15.6" x14ac:dyDescent="0.25">
      <c r="C971" s="1"/>
      <c r="D971" s="11"/>
      <c r="E971" s="5"/>
      <c r="F971" s="5"/>
    </row>
    <row r="972" spans="3:6" ht="15" x14ac:dyDescent="0.25">
      <c r="C972" s="1"/>
      <c r="D972" s="5"/>
      <c r="E972" s="5"/>
      <c r="F972" s="5"/>
    </row>
    <row r="973" spans="3:6" ht="15" x14ac:dyDescent="0.25">
      <c r="C973" s="1"/>
      <c r="D973" s="5"/>
      <c r="E973" s="5"/>
      <c r="F973" s="5"/>
    </row>
    <row r="974" spans="3:6" ht="15" x14ac:dyDescent="0.25">
      <c r="C974" s="1"/>
      <c r="D974" s="5"/>
      <c r="E974" s="5"/>
      <c r="F974" s="5"/>
    </row>
    <row r="975" spans="3:6" ht="15" x14ac:dyDescent="0.25">
      <c r="C975" s="1"/>
      <c r="D975" s="5"/>
      <c r="E975" s="5"/>
      <c r="F975" s="5"/>
    </row>
    <row r="976" spans="3:6" ht="15" x14ac:dyDescent="0.25">
      <c r="C976" s="14"/>
      <c r="D976" s="5"/>
      <c r="E976" s="5"/>
      <c r="F976" s="5"/>
    </row>
    <row r="977" spans="3:10" ht="15.6" x14ac:dyDescent="0.25">
      <c r="C977" s="1"/>
      <c r="D977" s="11"/>
      <c r="E977" s="15"/>
      <c r="F977" s="4"/>
    </row>
    <row r="978" spans="3:10" ht="15" customHeight="1" x14ac:dyDescent="0.25">
      <c r="C978" s="1"/>
      <c r="D978" s="25"/>
      <c r="E978" s="25"/>
      <c r="F978" s="25"/>
    </row>
    <row r="979" spans="3:10" ht="15" customHeight="1" x14ac:dyDescent="0.25">
      <c r="C979" s="1"/>
      <c r="D979" s="25"/>
      <c r="E979" s="25"/>
      <c r="F979" s="25"/>
    </row>
    <row r="980" spans="3:10" ht="15.6" x14ac:dyDescent="0.25">
      <c r="C980" s="1"/>
      <c r="D980" s="5"/>
      <c r="E980" s="15"/>
      <c r="F980" s="16"/>
    </row>
    <row r="981" spans="3:10" ht="15" x14ac:dyDescent="0.25">
      <c r="C981" s="1"/>
      <c r="D981" s="5"/>
      <c r="E981" s="18"/>
      <c r="F981" s="19"/>
    </row>
    <row r="982" spans="3:10" ht="15" x14ac:dyDescent="0.25">
      <c r="C982" s="5"/>
      <c r="D982" s="18"/>
      <c r="E982" s="19"/>
      <c r="F982" s="20"/>
      <c r="G982">
        <f>847-772+1</f>
        <v>76</v>
      </c>
    </row>
    <row r="983" spans="3:10" hidden="1" x14ac:dyDescent="0.25"/>
    <row r="984" spans="3:10" hidden="1" x14ac:dyDescent="0.25">
      <c r="C984" s="1"/>
      <c r="D984" s="1"/>
      <c r="E984" s="1"/>
      <c r="F984" s="1"/>
    </row>
    <row r="985" spans="3:10" ht="16.8" hidden="1" x14ac:dyDescent="0.25">
      <c r="C985" s="39" t="s">
        <v>2</v>
      </c>
      <c r="D985" s="39"/>
      <c r="E985" s="39"/>
      <c r="F985" s="39"/>
    </row>
    <row r="986" spans="3:10" ht="16.8" hidden="1" x14ac:dyDescent="0.25">
      <c r="C986" s="40" t="s">
        <v>3</v>
      </c>
      <c r="D986" s="40"/>
      <c r="E986" s="40"/>
      <c r="F986" s="40"/>
    </row>
    <row r="987" spans="3:10" hidden="1" x14ac:dyDescent="0.25">
      <c r="C987" s="1"/>
      <c r="D987" s="7"/>
      <c r="E987" s="7"/>
      <c r="F987" s="7"/>
    </row>
    <row r="988" spans="3:10" ht="15.6" hidden="1" x14ac:dyDescent="0.3">
      <c r="C988" s="41" t="str">
        <f t="shared" ref="C988:C996" si="77">J988</f>
        <v xml:space="preserve">Company Name:    PITNEY BOWES SOFTWARE  </v>
      </c>
      <c r="D988" s="41"/>
      <c r="E988" s="41"/>
      <c r="F988" s="41"/>
      <c r="J988" s="2" t="s">
        <v>118</v>
      </c>
    </row>
    <row r="989" spans="3:10" ht="15.6" hidden="1" x14ac:dyDescent="0.3">
      <c r="C989" s="41" t="str">
        <f t="shared" si="77"/>
        <v xml:space="preserve">Product Name:    MAILSTREAM PLUS  </v>
      </c>
      <c r="D989" s="41"/>
      <c r="E989" s="41"/>
      <c r="F989" s="41"/>
      <c r="J989" s="2" t="s">
        <v>119</v>
      </c>
    </row>
    <row r="990" spans="3:10" ht="15.6" hidden="1" x14ac:dyDescent="0.3">
      <c r="C990" s="41" t="str">
        <f t="shared" si="77"/>
        <v xml:space="preserve">Product Version:    8.3.5  </v>
      </c>
      <c r="D990" s="41"/>
      <c r="E990" s="41"/>
      <c r="F990" s="41"/>
      <c r="J990" s="2" t="s">
        <v>126</v>
      </c>
    </row>
    <row r="991" spans="3:10" ht="15" hidden="1" x14ac:dyDescent="0.3">
      <c r="C991" s="38" t="str">
        <f t="shared" si="77"/>
        <v xml:space="preserve">Sales Contact:    Amy Musumano </v>
      </c>
      <c r="D991" s="38"/>
      <c r="E991" s="38"/>
      <c r="F991" s="38"/>
      <c r="J991" s="2" t="s">
        <v>120</v>
      </c>
    </row>
    <row r="992" spans="3:10" ht="15" hidden="1" x14ac:dyDescent="0.3">
      <c r="C992" s="38" t="str">
        <f t="shared" si="77"/>
        <v xml:space="preserve">Address:    4200 Parliament Place Suite 500 </v>
      </c>
      <c r="D992" s="38"/>
      <c r="E992" s="38"/>
      <c r="F992" s="38"/>
      <c r="J992" s="2" t="s">
        <v>127</v>
      </c>
    </row>
    <row r="993" spans="3:10" ht="15" hidden="1" x14ac:dyDescent="0.3">
      <c r="C993" s="38" t="str">
        <f t="shared" si="77"/>
        <v>City State Zip:    Lanham, MD 20706-1844</v>
      </c>
      <c r="D993" s="38"/>
      <c r="E993" s="38"/>
      <c r="F993" s="38"/>
      <c r="J993" s="2" t="s">
        <v>122</v>
      </c>
    </row>
    <row r="994" spans="3:10" ht="15" hidden="1" x14ac:dyDescent="0.3">
      <c r="C994" s="38" t="str">
        <f t="shared" si="77"/>
        <v xml:space="preserve">Phone:    (617) 538-7411 </v>
      </c>
      <c r="D994" s="38"/>
      <c r="E994" s="38"/>
      <c r="F994" s="38"/>
      <c r="J994" s="2" t="s">
        <v>123</v>
      </c>
    </row>
    <row r="995" spans="3:10" ht="15" hidden="1" x14ac:dyDescent="0.3">
      <c r="C995" s="38" t="str">
        <f t="shared" si="77"/>
        <v xml:space="preserve">Fax:     </v>
      </c>
      <c r="D995" s="38"/>
      <c r="E995" s="38"/>
      <c r="F995" s="38"/>
      <c r="J995" s="2" t="s">
        <v>56</v>
      </c>
    </row>
    <row r="996" spans="3:10" ht="15" hidden="1" x14ac:dyDescent="0.3">
      <c r="C996" s="38" t="str">
        <f t="shared" si="77"/>
        <v xml:space="preserve">Email:    amy.musumano@pb.com </v>
      </c>
      <c r="D996" s="38"/>
      <c r="E996" s="38"/>
      <c r="F996" s="38"/>
      <c r="J996" s="2" t="s">
        <v>124</v>
      </c>
    </row>
    <row r="997" spans="3:10" ht="15" hidden="1" x14ac:dyDescent="0.3">
      <c r="C997" s="38" t="str">
        <f>J997</f>
        <v xml:space="preserve">Web:    www.pb.com </v>
      </c>
      <c r="D997" s="38"/>
      <c r="E997" s="38"/>
      <c r="F997" s="38"/>
      <c r="J997" s="2" t="s">
        <v>125</v>
      </c>
    </row>
    <row r="998" spans="3:10" hidden="1" x14ac:dyDescent="0.25">
      <c r="C998" s="1"/>
      <c r="D998" s="7"/>
      <c r="E998" s="7"/>
      <c r="F998" s="7"/>
    </row>
    <row r="999" spans="3:10" ht="16.8" hidden="1" x14ac:dyDescent="0.25">
      <c r="C999" s="36" t="s">
        <v>13</v>
      </c>
      <c r="D999" s="36"/>
      <c r="E999" s="36"/>
      <c r="F999" s="36"/>
    </row>
    <row r="1000" spans="3:10" ht="15.6" hidden="1" x14ac:dyDescent="0.3">
      <c r="C1000" s="1"/>
      <c r="D1000" s="11"/>
      <c r="E1000" s="11"/>
      <c r="F1000" s="11"/>
      <c r="H1000" s="2" t="s">
        <v>14</v>
      </c>
    </row>
    <row r="1001" spans="3:10" ht="15.6" hidden="1" x14ac:dyDescent="0.3">
      <c r="C1001" s="1"/>
      <c r="D1001" s="11" t="str">
        <f>H1000</f>
        <v xml:space="preserve">Standard Mail </v>
      </c>
      <c r="E1001" s="11" t="str">
        <f>H1001</f>
        <v xml:space="preserve">First Class </v>
      </c>
      <c r="F1001" s="11" t="str">
        <f>H1004</f>
        <v xml:space="preserve">Periodical </v>
      </c>
      <c r="H1001" s="2" t="s">
        <v>15</v>
      </c>
    </row>
    <row r="1002" spans="3:10" ht="15" hidden="1" x14ac:dyDescent="0.3">
      <c r="C1002" s="1"/>
      <c r="D1002" s="5"/>
      <c r="E1002" s="5"/>
      <c r="F1002" s="5"/>
      <c r="H1002" s="2" t="s">
        <v>16</v>
      </c>
    </row>
    <row r="1003" spans="3:10" ht="15" hidden="1" x14ac:dyDescent="0.3">
      <c r="C1003" s="1"/>
      <c r="D1003" s="5"/>
      <c r="E1003" s="5" t="str">
        <f>H1002</f>
        <v xml:space="preserve">✔MAC Batch Automation Flats - Tray Based Option </v>
      </c>
      <c r="F1003" s="5"/>
      <c r="H1003" s="2" t="s">
        <v>17</v>
      </c>
    </row>
    <row r="1004" spans="3:10" ht="15" hidden="1" x14ac:dyDescent="0.3">
      <c r="C1004" s="1"/>
      <c r="D1004" s="5"/>
      <c r="E1004" s="5"/>
      <c r="F1004" s="5"/>
      <c r="H1004" s="2" t="s">
        <v>18</v>
      </c>
    </row>
    <row r="1005" spans="3:10" ht="15" hidden="1" x14ac:dyDescent="0.3">
      <c r="C1005" s="1"/>
      <c r="D1005" s="5"/>
      <c r="E1005" s="5" t="str">
        <f>H1003</f>
        <v xml:space="preserve">✔MAC Batch Automation Letters </v>
      </c>
      <c r="F1005" s="5"/>
      <c r="H1005" s="2" t="s">
        <v>19</v>
      </c>
    </row>
    <row r="1006" spans="3:10" ht="15" hidden="1" x14ac:dyDescent="0.3">
      <c r="C1006" s="1"/>
      <c r="D1006" s="5"/>
      <c r="E1006" s="5"/>
      <c r="F1006" s="5"/>
      <c r="H1006" s="2" t="s">
        <v>20</v>
      </c>
    </row>
    <row r="1007" spans="3:10" ht="15" hidden="1" x14ac:dyDescent="0.3">
      <c r="C1007" s="1"/>
      <c r="D1007" s="5"/>
      <c r="E1007" s="5"/>
      <c r="F1007" s="5"/>
      <c r="H1007" s="2" t="s">
        <v>21</v>
      </c>
    </row>
    <row r="1008" spans="3:10" ht="16.8" hidden="1" x14ac:dyDescent="0.3">
      <c r="C1008" s="36" t="s">
        <v>22</v>
      </c>
      <c r="D1008" s="36"/>
      <c r="E1008" s="36"/>
      <c r="F1008" s="36"/>
      <c r="H1008" s="2" t="s">
        <v>24</v>
      </c>
    </row>
    <row r="1009" spans="3:18" ht="15.6" hidden="1" x14ac:dyDescent="0.3">
      <c r="C1009" s="1"/>
      <c r="D1009" s="11"/>
      <c r="E1009" s="5"/>
      <c r="F1009" s="5"/>
      <c r="H1009" s="2" t="s">
        <v>27</v>
      </c>
    </row>
    <row r="1010" spans="3:18" ht="15.6" hidden="1" x14ac:dyDescent="0.3">
      <c r="C1010" s="1"/>
      <c r="D1010" s="11" t="s">
        <v>25</v>
      </c>
      <c r="E1010" s="5"/>
      <c r="F1010" s="5"/>
      <c r="H1010" s="2" t="s">
        <v>28</v>
      </c>
      <c r="I1010" s="2" t="s">
        <v>25</v>
      </c>
    </row>
    <row r="1011" spans="3:18" ht="15" hidden="1" x14ac:dyDescent="0.3">
      <c r="C1011" s="1"/>
      <c r="D1011" s="5" t="str">
        <f t="shared" ref="D1011:F1013" si="78">I1011</f>
        <v xml:space="preserve">✔Additional User Documentation (Any) </v>
      </c>
      <c r="E1011" s="5" t="str">
        <f t="shared" si="78"/>
        <v xml:space="preserve">✔Job Setup/Parameter Report </v>
      </c>
      <c r="F1011" s="5" t="str">
        <f t="shared" si="78"/>
        <v xml:space="preserve">✔Manifest Summary by Weight </v>
      </c>
      <c r="H1011" s="2" t="s">
        <v>29</v>
      </c>
      <c r="I1011" s="21" t="s">
        <v>21</v>
      </c>
      <c r="J1011" s="21" t="s">
        <v>24</v>
      </c>
      <c r="K1011" s="21" t="s">
        <v>27</v>
      </c>
      <c r="L1011" s="21" t="s">
        <v>28</v>
      </c>
      <c r="M1011" s="21" t="s">
        <v>29</v>
      </c>
      <c r="N1011" s="21" t="s">
        <v>30</v>
      </c>
      <c r="O1011" s="21" t="s">
        <v>31</v>
      </c>
      <c r="P1011" s="21" t="s">
        <v>32</v>
      </c>
      <c r="Q1011" s="21" t="s">
        <v>33</v>
      </c>
      <c r="R1011" s="21" t="s">
        <v>34</v>
      </c>
    </row>
    <row r="1012" spans="3:18" ht="15" hidden="1" x14ac:dyDescent="0.3">
      <c r="C1012" s="1"/>
      <c r="D1012" s="5" t="str">
        <f t="shared" si="78"/>
        <v xml:space="preserve">✔Manifest Summary Report </v>
      </c>
      <c r="E1012" s="5" t="str">
        <f t="shared" si="78"/>
        <v xml:space="preserve">✔Manifest Report </v>
      </c>
      <c r="F1012" s="5" t="str">
        <f t="shared" si="78"/>
        <v xml:space="preserve">✔Keyline </v>
      </c>
      <c r="H1012" s="2" t="s">
        <v>30</v>
      </c>
      <c r="I1012" s="2" t="str">
        <f>L1011</f>
        <v xml:space="preserve">✔Manifest Summary Report </v>
      </c>
      <c r="J1012" s="2" t="str">
        <f t="shared" ref="J1012:K1012" si="79">M1011</f>
        <v xml:space="preserve">✔Manifest Report </v>
      </c>
      <c r="K1012" s="2" t="str">
        <f t="shared" si="79"/>
        <v xml:space="preserve">✔Keyline </v>
      </c>
    </row>
    <row r="1013" spans="3:18" ht="15" hidden="1" x14ac:dyDescent="0.3">
      <c r="C1013" s="1"/>
      <c r="D1013" s="5" t="str">
        <f t="shared" si="78"/>
        <v xml:space="preserve">✔Floating Batch </v>
      </c>
      <c r="E1013" s="5" t="str">
        <f t="shared" si="78"/>
        <v xml:space="preserve">✔Origin 3-digit Trays/Sacks </v>
      </c>
      <c r="F1013" s="5" t="str">
        <f t="shared" si="78"/>
        <v xml:space="preserve">✔IM Barcoded Tray Labels </v>
      </c>
      <c r="H1013" s="2" t="s">
        <v>31</v>
      </c>
      <c r="I1013" s="2" t="str">
        <f>O1011</f>
        <v xml:space="preserve">✔Floating Batch </v>
      </c>
      <c r="J1013" s="2" t="str">
        <f t="shared" ref="J1013:K1013" si="80">P1011</f>
        <v xml:space="preserve">✔Origin 3-digit Trays/Sacks </v>
      </c>
      <c r="K1013" s="2" t="str">
        <f t="shared" si="80"/>
        <v xml:space="preserve">✔IM Barcoded Tray Labels </v>
      </c>
    </row>
    <row r="1014" spans="3:18" ht="15" hidden="1" x14ac:dyDescent="0.3">
      <c r="C1014" s="1"/>
      <c r="D1014" s="5" t="str">
        <f>I1014</f>
        <v xml:space="preserve">✔Origin AADC Trays </v>
      </c>
      <c r="E1014" s="5"/>
      <c r="F1014" s="5"/>
      <c r="H1014" s="2" t="s">
        <v>32</v>
      </c>
      <c r="I1014" s="2" t="str">
        <f>R1011</f>
        <v xml:space="preserve">✔Origin AADC Trays </v>
      </c>
      <c r="J1014" s="2">
        <f>S1022</f>
        <v>0</v>
      </c>
      <c r="K1014" s="2">
        <f>T1022</f>
        <v>0</v>
      </c>
    </row>
    <row r="1015" spans="3:18" ht="15" hidden="1" x14ac:dyDescent="0.3">
      <c r="C1015" s="1"/>
      <c r="D1015" s="5"/>
      <c r="E1015" s="5"/>
      <c r="F1015" s="5"/>
      <c r="H1015" s="2" t="s">
        <v>33</v>
      </c>
      <c r="I1015" s="2">
        <f>U945</f>
        <v>0</v>
      </c>
      <c r="J1015" s="2">
        <f>V945</f>
        <v>0</v>
      </c>
      <c r="K1015" s="2">
        <f>W945</f>
        <v>0</v>
      </c>
    </row>
    <row r="1016" spans="3:18" ht="15.6" hidden="1" x14ac:dyDescent="0.3">
      <c r="C1016" s="1"/>
      <c r="D1016" s="11"/>
      <c r="E1016" s="5"/>
      <c r="F1016" s="5"/>
      <c r="H1016" s="2" t="s">
        <v>34</v>
      </c>
    </row>
    <row r="1017" spans="3:18" ht="15.6" hidden="1" x14ac:dyDescent="0.3">
      <c r="C1017" s="1"/>
      <c r="D1017" s="5"/>
      <c r="E1017" s="13"/>
      <c r="F1017" s="13"/>
      <c r="H1017" s="2" t="s">
        <v>36</v>
      </c>
    </row>
    <row r="1018" spans="3:18" ht="15.6" hidden="1" x14ac:dyDescent="0.3">
      <c r="C1018" s="1"/>
      <c r="D1018" s="11" t="s">
        <v>35</v>
      </c>
      <c r="E1018" s="5"/>
      <c r="F1018" s="5"/>
      <c r="H1018" s="2" t="s">
        <v>61</v>
      </c>
      <c r="I1018" s="2" t="s">
        <v>35</v>
      </c>
    </row>
    <row r="1019" spans="3:18" ht="15" hidden="1" x14ac:dyDescent="0.3">
      <c r="C1019" s="1"/>
      <c r="D1019" s="5" t="str">
        <f>I1019</f>
        <v xml:space="preserve">✔No Overflow Trays </v>
      </c>
      <c r="E1019" s="5" t="str">
        <f>J1019</f>
        <v xml:space="preserve">✔Reduced Overflow </v>
      </c>
      <c r="F1019" s="5" t="str">
        <f>K1019</f>
        <v xml:space="preserve">✔5-digit\Scheme Trays </v>
      </c>
      <c r="H1019" s="2" t="s">
        <v>37</v>
      </c>
      <c r="I1019" s="21" t="s">
        <v>61</v>
      </c>
      <c r="J1019" s="21" t="s">
        <v>37</v>
      </c>
      <c r="K1019" s="21" t="s">
        <v>38</v>
      </c>
      <c r="L1019" s="21" t="s">
        <v>39</v>
      </c>
      <c r="M1019" s="21" t="s">
        <v>40</v>
      </c>
    </row>
    <row r="1020" spans="3:18" ht="15" hidden="1" x14ac:dyDescent="0.3">
      <c r="C1020" s="1"/>
      <c r="D1020" s="5" t="str">
        <f>I1020</f>
        <v xml:space="preserve">✔3-digit\Scheme Trays </v>
      </c>
      <c r="E1020" s="5" t="str">
        <f>J1020</f>
        <v xml:space="preserve">✔AADC Trays </v>
      </c>
      <c r="F1020" s="5"/>
      <c r="H1020" s="2" t="s">
        <v>38</v>
      </c>
      <c r="I1020" s="2" t="str">
        <f>L1019</f>
        <v xml:space="preserve">✔3-digit\Scheme Trays </v>
      </c>
      <c r="J1020" s="2" t="str">
        <f t="shared" ref="J1020:K1020" si="81">M1019</f>
        <v xml:space="preserve">✔AADC Trays </v>
      </c>
      <c r="K1020" s="2">
        <f t="shared" si="81"/>
        <v>0</v>
      </c>
    </row>
    <row r="1021" spans="3:18" ht="15" hidden="1" x14ac:dyDescent="0.3">
      <c r="C1021" s="1"/>
      <c r="D1021" s="5"/>
      <c r="E1021" s="5"/>
      <c r="F1021" s="5"/>
      <c r="H1021" s="2" t="s">
        <v>39</v>
      </c>
      <c r="I1021" s="2">
        <f>O1019</f>
        <v>0</v>
      </c>
      <c r="J1021" s="2">
        <f t="shared" ref="J1021:K1021" si="82">P1019</f>
        <v>0</v>
      </c>
      <c r="K1021" s="2">
        <f t="shared" si="82"/>
        <v>0</v>
      </c>
    </row>
    <row r="1022" spans="3:18" ht="15" hidden="1" x14ac:dyDescent="0.3">
      <c r="C1022" s="1"/>
      <c r="D1022" s="5"/>
      <c r="E1022" s="5"/>
      <c r="F1022" s="5"/>
      <c r="H1022" s="2" t="s">
        <v>40</v>
      </c>
    </row>
    <row r="1023" spans="3:18" ht="15.6" hidden="1" x14ac:dyDescent="0.3">
      <c r="C1023" s="1"/>
      <c r="D1023" s="11"/>
      <c r="E1023" s="7"/>
      <c r="F1023" s="7"/>
      <c r="H1023" s="2" t="s">
        <v>42</v>
      </c>
    </row>
    <row r="1024" spans="3:18" ht="15.6" hidden="1" x14ac:dyDescent="0.3">
      <c r="C1024" s="1"/>
      <c r="D1024" s="11" t="s">
        <v>41</v>
      </c>
      <c r="E1024" s="5"/>
      <c r="F1024" s="5"/>
      <c r="H1024" s="2" t="s">
        <v>43</v>
      </c>
      <c r="I1024" s="2" t="s">
        <v>41</v>
      </c>
    </row>
    <row r="1025" spans="3:11" ht="15" hidden="1" x14ac:dyDescent="0.3">
      <c r="C1025" s="1"/>
      <c r="D1025" s="5" t="str">
        <f>I1025</f>
        <v xml:space="preserve">✔PS Form 3600-FCM </v>
      </c>
      <c r="E1025" s="5"/>
      <c r="F1025" s="5"/>
      <c r="H1025" s="2" t="s">
        <v>44</v>
      </c>
      <c r="I1025" s="21" t="s">
        <v>43</v>
      </c>
      <c r="J1025" s="2"/>
      <c r="K1025" s="2"/>
    </row>
    <row r="1026" spans="3:11" ht="15" hidden="1" x14ac:dyDescent="0.3">
      <c r="C1026" s="1"/>
      <c r="D1026" s="5"/>
      <c r="E1026" s="5"/>
      <c r="F1026" s="5"/>
      <c r="H1026" s="2" t="s">
        <v>128</v>
      </c>
    </row>
    <row r="1027" spans="3:11" ht="15" hidden="1" x14ac:dyDescent="0.3">
      <c r="C1027" s="1"/>
      <c r="D1027" s="5"/>
      <c r="E1027" s="5"/>
      <c r="F1027" s="5"/>
      <c r="H1027" s="2" t="s">
        <v>129</v>
      </c>
    </row>
    <row r="1028" spans="3:11" ht="15" hidden="1" x14ac:dyDescent="0.3">
      <c r="C1028" s="22"/>
      <c r="D1028" s="23"/>
      <c r="E1028" s="23"/>
      <c r="F1028" s="23"/>
      <c r="H1028" s="2" t="s">
        <v>130</v>
      </c>
    </row>
    <row r="1029" spans="3:11" ht="15.6" hidden="1" x14ac:dyDescent="0.3">
      <c r="C1029" s="1"/>
      <c r="D1029" s="11" t="s">
        <v>47</v>
      </c>
      <c r="E1029" s="15" t="s">
        <v>48</v>
      </c>
      <c r="F1029" s="4" t="str">
        <f>LEFT(H1030,12)</f>
        <v xml:space="preserve">Over $5,001 </v>
      </c>
      <c r="H1029" s="2" t="s">
        <v>131</v>
      </c>
    </row>
    <row r="1030" spans="3:11" ht="14.4" hidden="1" x14ac:dyDescent="0.3">
      <c r="C1030" s="1"/>
      <c r="D1030" s="37" t="str">
        <f>CONCATENATE(H1026,H1027,H1028,H1029)</f>
        <v>AS/400: IBMi  /  MainFrame: z/OS  /  Mid-Range: HP-UX Itanium, LINUX REDHAT, LINUX SUSE, UNIX AIX, UNIX HP-UX, UNIX SOL  /  PC: Windows Server 2008, Windows Server 2012, Windows Server 2016</v>
      </c>
      <c r="E1030" s="37"/>
      <c r="F1030" s="37"/>
      <c r="H1030" s="2" t="s">
        <v>132</v>
      </c>
    </row>
    <row r="1031" spans="3:11" ht="14.4" hidden="1" x14ac:dyDescent="0.3">
      <c r="C1031" s="1"/>
      <c r="D1031" s="37"/>
      <c r="E1031" s="37"/>
      <c r="F1031" s="37"/>
      <c r="H1031" s="2" t="s">
        <v>49</v>
      </c>
    </row>
    <row r="1032" spans="3:11" ht="15.6" hidden="1" x14ac:dyDescent="0.25">
      <c r="C1032" s="1"/>
      <c r="D1032" s="5" t="s">
        <v>50</v>
      </c>
      <c r="E1032" s="15" t="s">
        <v>51</v>
      </c>
      <c r="F1032" s="16" t="str">
        <f>RIGHT(H1030,12)</f>
        <v xml:space="preserve"> 01/26/2020 </v>
      </c>
    </row>
    <row r="1033" spans="3:11" ht="15" hidden="1" x14ac:dyDescent="0.25">
      <c r="C1033" s="1"/>
      <c r="D1033" s="5"/>
      <c r="E1033" s="5"/>
      <c r="F1033" s="5"/>
    </row>
    <row r="1034" spans="3:11" ht="15" hidden="1" x14ac:dyDescent="0.25">
      <c r="C1034" s="1"/>
      <c r="D1034" s="5"/>
      <c r="E1034" s="5"/>
      <c r="F1034" s="5"/>
    </row>
    <row r="1035" spans="3:11" ht="15" hidden="1" x14ac:dyDescent="0.25">
      <c r="C1035" s="1"/>
      <c r="D1035" s="5"/>
      <c r="E1035" s="5"/>
      <c r="F1035" s="5"/>
    </row>
    <row r="1036" spans="3:11" ht="15" hidden="1" x14ac:dyDescent="0.25">
      <c r="C1036" s="1"/>
      <c r="D1036" s="5"/>
      <c r="E1036" s="5"/>
      <c r="F1036" s="5"/>
    </row>
    <row r="1037" spans="3:11" ht="15" hidden="1" x14ac:dyDescent="0.25">
      <c r="C1037" s="1"/>
      <c r="D1037" s="5"/>
      <c r="E1037" s="5"/>
      <c r="F1037" s="5"/>
    </row>
    <row r="1038" spans="3:11" ht="15" hidden="1" x14ac:dyDescent="0.25">
      <c r="C1038" s="1"/>
      <c r="D1038" s="5"/>
      <c r="E1038" s="5"/>
      <c r="F1038" s="5"/>
    </row>
    <row r="1039" spans="3:11" ht="15" hidden="1" x14ac:dyDescent="0.25">
      <c r="C1039" s="1"/>
      <c r="D1039" s="5"/>
      <c r="E1039" s="5"/>
      <c r="F1039" s="5"/>
    </row>
    <row r="1040" spans="3:11" ht="15" hidden="1" x14ac:dyDescent="0.25">
      <c r="C1040" s="1"/>
      <c r="D1040" s="5"/>
      <c r="E1040" s="5"/>
      <c r="F1040" s="5"/>
    </row>
    <row r="1041" spans="3:6" ht="15.6" hidden="1" x14ac:dyDescent="0.25">
      <c r="C1041" s="1"/>
      <c r="D1041" s="11"/>
      <c r="E1041" s="5"/>
      <c r="F1041" s="5"/>
    </row>
    <row r="1042" spans="3:6" ht="15" hidden="1" x14ac:dyDescent="0.25">
      <c r="C1042" s="1"/>
      <c r="D1042" s="5"/>
      <c r="E1042" s="5"/>
      <c r="F1042" s="5"/>
    </row>
    <row r="1043" spans="3:6" ht="15" hidden="1" x14ac:dyDescent="0.25">
      <c r="C1043" s="1"/>
      <c r="D1043" s="5"/>
      <c r="E1043" s="5"/>
      <c r="F1043" s="5"/>
    </row>
    <row r="1044" spans="3:6" ht="15.6" hidden="1" x14ac:dyDescent="0.25">
      <c r="C1044" s="1"/>
      <c r="D1044" s="11"/>
      <c r="E1044" s="5"/>
      <c r="F1044" s="5"/>
    </row>
    <row r="1045" spans="3:6" ht="15" hidden="1" x14ac:dyDescent="0.25">
      <c r="C1045" s="1"/>
      <c r="D1045" s="5"/>
      <c r="E1045" s="5"/>
      <c r="F1045" s="5"/>
    </row>
    <row r="1046" spans="3:6" ht="15" hidden="1" x14ac:dyDescent="0.25">
      <c r="C1046" s="1"/>
      <c r="D1046" s="5"/>
      <c r="E1046" s="5"/>
      <c r="F1046" s="5"/>
    </row>
    <row r="1047" spans="3:6" ht="15" hidden="1" x14ac:dyDescent="0.25">
      <c r="C1047" s="1"/>
      <c r="D1047" s="5"/>
      <c r="E1047" s="5"/>
      <c r="F1047" s="5"/>
    </row>
    <row r="1048" spans="3:6" ht="15.6" hidden="1" x14ac:dyDescent="0.25">
      <c r="C1048" s="1"/>
      <c r="D1048" s="11"/>
      <c r="E1048" s="5"/>
      <c r="F1048" s="5"/>
    </row>
    <row r="1049" spans="3:6" ht="15" hidden="1" x14ac:dyDescent="0.25">
      <c r="C1049" s="1"/>
      <c r="D1049" s="5"/>
      <c r="E1049" s="5"/>
      <c r="F1049" s="5"/>
    </row>
    <row r="1050" spans="3:6" ht="15" hidden="1" x14ac:dyDescent="0.25">
      <c r="C1050" s="1"/>
      <c r="D1050" s="5"/>
      <c r="E1050" s="5"/>
      <c r="F1050" s="5"/>
    </row>
    <row r="1051" spans="3:6" ht="15" hidden="1" x14ac:dyDescent="0.25">
      <c r="C1051" s="1"/>
      <c r="D1051" s="5"/>
      <c r="E1051" s="5"/>
      <c r="F1051" s="5"/>
    </row>
    <row r="1052" spans="3:6" ht="15" hidden="1" x14ac:dyDescent="0.25">
      <c r="C1052" s="1"/>
      <c r="D1052" s="5"/>
      <c r="E1052" s="5"/>
      <c r="F1052" s="5"/>
    </row>
    <row r="1053" spans="3:6" ht="15" hidden="1" x14ac:dyDescent="0.25">
      <c r="C1053" s="14"/>
      <c r="D1053" s="5"/>
      <c r="E1053" s="5"/>
      <c r="F1053" s="5"/>
    </row>
    <row r="1054" spans="3:6" ht="15.6" hidden="1" x14ac:dyDescent="0.25">
      <c r="C1054" s="1"/>
      <c r="D1054" s="11"/>
      <c r="E1054" s="15"/>
      <c r="F1054" s="4"/>
    </row>
    <row r="1055" spans="3:6" ht="15" hidden="1" customHeight="1" x14ac:dyDescent="0.25">
      <c r="C1055" s="1"/>
      <c r="D1055" s="25"/>
      <c r="E1055" s="25"/>
      <c r="F1055" s="25"/>
    </row>
    <row r="1056" spans="3:6" ht="15" hidden="1" customHeight="1" x14ac:dyDescent="0.25">
      <c r="C1056" s="1"/>
      <c r="D1056" s="25"/>
      <c r="E1056" s="25"/>
      <c r="F1056" s="25"/>
    </row>
    <row r="1057" spans="3:7" ht="15.6" hidden="1" x14ac:dyDescent="0.25">
      <c r="C1057" s="1"/>
      <c r="D1057" s="5"/>
      <c r="E1057" s="15"/>
      <c r="F1057" s="16"/>
    </row>
    <row r="1058" spans="3:7" ht="15" hidden="1" x14ac:dyDescent="0.25">
      <c r="C1058" s="1"/>
      <c r="D1058" s="5"/>
      <c r="E1058" s="18"/>
      <c r="F1058" s="19"/>
    </row>
    <row r="1059" spans="3:7" ht="15" hidden="1" x14ac:dyDescent="0.25">
      <c r="C1059" s="5"/>
      <c r="D1059" s="18"/>
      <c r="E1059" s="19"/>
      <c r="F1059" s="20"/>
      <c r="G1059">
        <f>924-849+1</f>
        <v>76</v>
      </c>
    </row>
    <row r="1131" ht="15" customHeight="1" x14ac:dyDescent="0.25"/>
    <row r="1132" ht="15" customHeight="1" x14ac:dyDescent="0.25"/>
  </sheetData>
  <mergeCells count="192">
    <mergeCell ref="C619:F619"/>
    <mergeCell ref="C628:F628"/>
    <mergeCell ref="D650:F651"/>
    <mergeCell ref="C4:F4"/>
    <mergeCell ref="C5:F5"/>
    <mergeCell ref="D48:F49"/>
    <mergeCell ref="C79:F79"/>
    <mergeCell ref="C80:F80"/>
    <mergeCell ref="C82:F82"/>
    <mergeCell ref="C89:F89"/>
    <mergeCell ref="C90:F90"/>
    <mergeCell ref="C91:F91"/>
    <mergeCell ref="C6:F6"/>
    <mergeCell ref="C93:F93"/>
    <mergeCell ref="C102:F102"/>
    <mergeCell ref="D124:F125"/>
    <mergeCell ref="C83:F83"/>
    <mergeCell ref="C84:F84"/>
    <mergeCell ref="C85:F85"/>
    <mergeCell ref="C86:F86"/>
    <mergeCell ref="C87:F87"/>
    <mergeCell ref="C88:F88"/>
    <mergeCell ref="C162:F162"/>
    <mergeCell ref="C163:F163"/>
    <mergeCell ref="C164:F164"/>
    <mergeCell ref="C165:F165"/>
    <mergeCell ref="C166:F166"/>
    <mergeCell ref="C155:F155"/>
    <mergeCell ref="C156:F156"/>
    <mergeCell ref="C158:F158"/>
    <mergeCell ref="C159:F159"/>
    <mergeCell ref="C160:F160"/>
    <mergeCell ref="C161:F161"/>
    <mergeCell ref="C234:F234"/>
    <mergeCell ref="C235:F235"/>
    <mergeCell ref="C236:F236"/>
    <mergeCell ref="C237:F237"/>
    <mergeCell ref="C238:F238"/>
    <mergeCell ref="C239:F239"/>
    <mergeCell ref="C168:F168"/>
    <mergeCell ref="C177:F177"/>
    <mergeCell ref="D199:F200"/>
    <mergeCell ref="C230:F230"/>
    <mergeCell ref="C231:F231"/>
    <mergeCell ref="C233:F233"/>
    <mergeCell ref="C306:F306"/>
    <mergeCell ref="C307:F307"/>
    <mergeCell ref="C309:F309"/>
    <mergeCell ref="C310:F310"/>
    <mergeCell ref="C311:F311"/>
    <mergeCell ref="C312:F312"/>
    <mergeCell ref="C240:F240"/>
    <mergeCell ref="C241:F241"/>
    <mergeCell ref="C242:F242"/>
    <mergeCell ref="C244:F244"/>
    <mergeCell ref="C253:F253"/>
    <mergeCell ref="D275:F276"/>
    <mergeCell ref="C319:F319"/>
    <mergeCell ref="C328:F328"/>
    <mergeCell ref="D350:F351"/>
    <mergeCell ref="C381:F381"/>
    <mergeCell ref="C382:F382"/>
    <mergeCell ref="C384:F384"/>
    <mergeCell ref="C313:F313"/>
    <mergeCell ref="C314:F314"/>
    <mergeCell ref="C315:F315"/>
    <mergeCell ref="C316:F316"/>
    <mergeCell ref="C317:F317"/>
    <mergeCell ref="C391:F391"/>
    <mergeCell ref="C392:F392"/>
    <mergeCell ref="C394:F394"/>
    <mergeCell ref="C403:F403"/>
    <mergeCell ref="D425:F426"/>
    <mergeCell ref="C385:F385"/>
    <mergeCell ref="C386:F386"/>
    <mergeCell ref="C387:F387"/>
    <mergeCell ref="C388:F388"/>
    <mergeCell ref="C389:F389"/>
    <mergeCell ref="C390:F390"/>
    <mergeCell ref="C463:F463"/>
    <mergeCell ref="C464:F464"/>
    <mergeCell ref="C465:F465"/>
    <mergeCell ref="C466:F466"/>
    <mergeCell ref="C467:F467"/>
    <mergeCell ref="C456:F456"/>
    <mergeCell ref="C457:F457"/>
    <mergeCell ref="C459:F459"/>
    <mergeCell ref="C460:F460"/>
    <mergeCell ref="C461:F461"/>
    <mergeCell ref="C462:F462"/>
    <mergeCell ref="C535:F535"/>
    <mergeCell ref="C536:F536"/>
    <mergeCell ref="C537:F537"/>
    <mergeCell ref="C538:F538"/>
    <mergeCell ref="C539:F539"/>
    <mergeCell ref="C540:F540"/>
    <mergeCell ref="C469:F469"/>
    <mergeCell ref="C478:F478"/>
    <mergeCell ref="D500:F501"/>
    <mergeCell ref="C531:F531"/>
    <mergeCell ref="C532:F532"/>
    <mergeCell ref="C534:F534"/>
    <mergeCell ref="C681:F681"/>
    <mergeCell ref="C682:F682"/>
    <mergeCell ref="C684:F684"/>
    <mergeCell ref="C685:F685"/>
    <mergeCell ref="C686:F686"/>
    <mergeCell ref="C687:F687"/>
    <mergeCell ref="C541:F541"/>
    <mergeCell ref="C542:F542"/>
    <mergeCell ref="C544:F544"/>
    <mergeCell ref="C553:F553"/>
    <mergeCell ref="D575:F576"/>
    <mergeCell ref="C606:F606"/>
    <mergeCell ref="C607:F607"/>
    <mergeCell ref="C609:F609"/>
    <mergeCell ref="C610:F610"/>
    <mergeCell ref="C611:F611"/>
    <mergeCell ref="C612:F612"/>
    <mergeCell ref="C613:F613"/>
    <mergeCell ref="C614:F614"/>
    <mergeCell ref="C615:F615"/>
    <mergeCell ref="C616:F616"/>
    <mergeCell ref="C617:F617"/>
    <mergeCell ref="C695:F695"/>
    <mergeCell ref="C704:F704"/>
    <mergeCell ref="D726:F727"/>
    <mergeCell ref="C757:F757"/>
    <mergeCell ref="C758:F758"/>
    <mergeCell ref="C760:F760"/>
    <mergeCell ref="C688:F688"/>
    <mergeCell ref="C689:F689"/>
    <mergeCell ref="C690:F690"/>
    <mergeCell ref="C691:F691"/>
    <mergeCell ref="C692:F692"/>
    <mergeCell ref="C693:F693"/>
    <mergeCell ref="C767:F767"/>
    <mergeCell ref="C768:F768"/>
    <mergeCell ref="C769:F769"/>
    <mergeCell ref="C771:F771"/>
    <mergeCell ref="C780:F780"/>
    <mergeCell ref="D802:F803"/>
    <mergeCell ref="C761:F761"/>
    <mergeCell ref="C762:F762"/>
    <mergeCell ref="C763:F763"/>
    <mergeCell ref="C764:F764"/>
    <mergeCell ref="C765:F765"/>
    <mergeCell ref="C766:F766"/>
    <mergeCell ref="C840:F840"/>
    <mergeCell ref="C841:F841"/>
    <mergeCell ref="C842:F842"/>
    <mergeCell ref="C843:F843"/>
    <mergeCell ref="C844:F844"/>
    <mergeCell ref="C845:F845"/>
    <mergeCell ref="C833:F833"/>
    <mergeCell ref="C834:F834"/>
    <mergeCell ref="C836:F836"/>
    <mergeCell ref="C837:F837"/>
    <mergeCell ref="C838:F838"/>
    <mergeCell ref="C839:F839"/>
    <mergeCell ref="C913:F913"/>
    <mergeCell ref="C914:F914"/>
    <mergeCell ref="C915:F915"/>
    <mergeCell ref="C916:F916"/>
    <mergeCell ref="C917:F917"/>
    <mergeCell ref="C918:F918"/>
    <mergeCell ref="C847:F847"/>
    <mergeCell ref="C856:F856"/>
    <mergeCell ref="D878:F879"/>
    <mergeCell ref="C909:F909"/>
    <mergeCell ref="C910:F910"/>
    <mergeCell ref="C912:F912"/>
    <mergeCell ref="C985:F985"/>
    <mergeCell ref="C986:F986"/>
    <mergeCell ref="C988:F988"/>
    <mergeCell ref="C989:F989"/>
    <mergeCell ref="C990:F990"/>
    <mergeCell ref="C991:F991"/>
    <mergeCell ref="C919:F919"/>
    <mergeCell ref="C920:F920"/>
    <mergeCell ref="C922:F922"/>
    <mergeCell ref="C931:F931"/>
    <mergeCell ref="D953:F954"/>
    <mergeCell ref="C999:F999"/>
    <mergeCell ref="C1008:F1008"/>
    <mergeCell ref="D1030:F1031"/>
    <mergeCell ref="C992:F992"/>
    <mergeCell ref="C993:F993"/>
    <mergeCell ref="C994:F994"/>
    <mergeCell ref="C995:F995"/>
    <mergeCell ref="C996:F996"/>
    <mergeCell ref="C997:F997"/>
  </mergeCells>
  <printOptions horizontalCentered="1" verticalCentered="1"/>
  <pageMargins left="0.25" right="0.25" top="0.25" bottom="0.25" header="0.3" footer="0.3"/>
  <pageSetup scale="65" orientation="portrait" r:id="rId1"/>
  <headerFooter>
    <oddHeader>&amp;R&amp;12PG&amp;P</oddHeader>
  </headerFooter>
  <rowBreaks count="13" manualBreakCount="13">
    <brk id="77" max="16383" man="1"/>
    <brk id="153" max="16383" man="1"/>
    <brk id="228" max="16383" man="1"/>
    <brk id="304" max="16383" man="1"/>
    <brk id="379" max="16383" man="1"/>
    <brk id="454" max="16383" man="1"/>
    <brk id="529" max="16383" man="1"/>
    <brk id="604" min="2" max="5" man="1"/>
    <brk id="679" max="16383" man="1"/>
    <brk id="755" max="16383" man="1"/>
    <brk id="831" max="16383" man="1"/>
    <brk id="907" max="16383" man="1"/>
    <brk id="105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8"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8"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MB_CPL_01092022</vt:lpstr>
      <vt:lpstr>Sheet2</vt:lpstr>
      <vt:lpstr>Sheet3</vt:lpstr>
      <vt:lpstr>MB_CPL_01092022!Print_Area</vt:lpstr>
    </vt:vector>
  </TitlesOfParts>
  <Company>US Postal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Ford, Fred R - Memphis, TN - Contractor</dc:creator>
  <cp:lastModifiedBy>Wakely, Geriann - Ronkonkoma, NY</cp:lastModifiedBy>
  <cp:lastPrinted>2021-01-20T18:19:58Z</cp:lastPrinted>
  <dcterms:created xsi:type="dcterms:W3CDTF">2019-01-17T21:34:37Z</dcterms:created>
  <dcterms:modified xsi:type="dcterms:W3CDTF">2024-03-28T18:54:27Z</dcterms:modified>
</cp:coreProperties>
</file>